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_FilterDatabase" localSheetId="3" hidden="1">附件4!$A$4:$N$4</definedName>
    <definedName name="_xlnm.Print_Titles" localSheetId="1">附件2!$3:$4</definedName>
    <definedName name="_xlnm.Print_Titles" localSheetId="3">附件4!#REF!</definedName>
    <definedName name="_xlnm.Print_Titles" localSheetId="5">附件6!#REF!</definedName>
    <definedName name="_xlnm.Print_Titles" localSheetId="6">附件7!$3:$5</definedName>
  </definedNames>
  <calcPr calcId="144525"/>
</workbook>
</file>

<file path=xl/sharedStrings.xml><?xml version="1.0" encoding="utf-8"?>
<sst xmlns="http://schemas.openxmlformats.org/spreadsheetml/2006/main" count="401" uniqueCount="231">
  <si>
    <t>附件1</t>
  </si>
  <si>
    <t>2020年1-5月份各县（区）重点项目进展情况综合排名</t>
  </si>
  <si>
    <t>排名</t>
  </si>
  <si>
    <t>县（区）</t>
  </si>
  <si>
    <t>投资目标完成情况
（30分）</t>
  </si>
  <si>
    <t>当月进展情况
（20分）</t>
  </si>
  <si>
    <t>开工竣工情况
（20分）</t>
  </si>
  <si>
    <t>联审联批情况
（10分）</t>
  </si>
  <si>
    <t>环境协调
（5分）</t>
  </si>
  <si>
    <t>实地督导
（5分）</t>
  </si>
  <si>
    <t>月报上报
（5分）</t>
  </si>
  <si>
    <t>新闻报送
（5分）</t>
  </si>
  <si>
    <t>附加分</t>
  </si>
  <si>
    <t>总得分</t>
  </si>
  <si>
    <t>年度投资目标
（万元）</t>
  </si>
  <si>
    <t>1-5月份累计完成投资
（万元）</t>
  </si>
  <si>
    <t>时序进度</t>
  </si>
  <si>
    <t>投资进度</t>
  </si>
  <si>
    <t>得分</t>
  </si>
  <si>
    <t>进度前3名加分</t>
  </si>
  <si>
    <t>同比增长率</t>
  </si>
  <si>
    <t>加分</t>
  </si>
  <si>
    <t>当月投资进度</t>
  </si>
  <si>
    <t>当月完成投资
（万元）</t>
  </si>
  <si>
    <t>应开未开个数</t>
  </si>
  <si>
    <t>应竣未竣个数</t>
  </si>
  <si>
    <t>提前开、竣工加分</t>
  </si>
  <si>
    <t>审结率</t>
  </si>
  <si>
    <t>省重点项目进展情况</t>
  </si>
  <si>
    <t>项目调整情况</t>
  </si>
  <si>
    <t>全市集中开工活动情况</t>
  </si>
  <si>
    <t>进展情况（3分）</t>
  </si>
  <si>
    <t>新列入加分</t>
  </si>
  <si>
    <t>调整减分</t>
  </si>
  <si>
    <t>调出减分</t>
  </si>
  <si>
    <t>预开工调入加分</t>
  </si>
  <si>
    <t>调入30亿元项目加分</t>
  </si>
  <si>
    <t>全市第二批集中开工活动（5分）</t>
  </si>
  <si>
    <t>县区单独集中开工活动（2分）</t>
  </si>
  <si>
    <t>通许县</t>
  </si>
  <si>
    <t>尉氏县</t>
  </si>
  <si>
    <t>禹王台区</t>
  </si>
  <si>
    <t>龙亭区</t>
  </si>
  <si>
    <t>兰考县</t>
  </si>
  <si>
    <t>城乡一体化示范区</t>
  </si>
  <si>
    <t>祥符区</t>
  </si>
  <si>
    <t>顺河区</t>
  </si>
  <si>
    <t>鼓楼区</t>
  </si>
  <si>
    <t>杞县</t>
  </si>
  <si>
    <t>附件2</t>
  </si>
  <si>
    <t>2020年1-5月份各市直单位重点项目进展情况综合排名</t>
  </si>
  <si>
    <t>责任单位</t>
  </si>
  <si>
    <t>投资目标完成情况（60分）</t>
  </si>
  <si>
    <t>开工竣工情况（20分）</t>
  </si>
  <si>
    <t>信息上报（5分）</t>
  </si>
  <si>
    <t>实地督导（5分）</t>
  </si>
  <si>
    <t>累计完成投资
（万元）</t>
  </si>
  <si>
    <t>投资进度得分</t>
  </si>
  <si>
    <t>超过进度前3名加分</t>
  </si>
  <si>
    <t>投资前10名加分</t>
  </si>
  <si>
    <t>市住建局</t>
  </si>
  <si>
    <t>市文广旅局</t>
  </si>
  <si>
    <t>市交通运输局</t>
  </si>
  <si>
    <t>市供销社</t>
  </si>
  <si>
    <t>市城管局</t>
  </si>
  <si>
    <t>市机关事务管理局</t>
  </si>
  <si>
    <t>市政务服务大数据局</t>
  </si>
  <si>
    <t>市司法局</t>
  </si>
  <si>
    <t>开封文投公司</t>
  </si>
  <si>
    <t>市民政局</t>
  </si>
  <si>
    <t>市人社局</t>
  </si>
  <si>
    <t>市水利局</t>
  </si>
  <si>
    <t>开封国投公司</t>
  </si>
  <si>
    <t>市卫健委</t>
  </si>
  <si>
    <t>市农业农村局</t>
  </si>
  <si>
    <t>市公安局</t>
  </si>
  <si>
    <t>河南省第一监狱</t>
  </si>
  <si>
    <t>开封宋都古城文化园区管委会</t>
  </si>
  <si>
    <t>市市场监督管理局</t>
  </si>
  <si>
    <t>开封发投公司</t>
  </si>
  <si>
    <t>开封土投公司</t>
  </si>
  <si>
    <t>附件3</t>
  </si>
  <si>
    <t>2020年1-5月份各行业重点项目投资完成情况</t>
  </si>
  <si>
    <t>单位：万元</t>
  </si>
  <si>
    <t>项目类别</t>
  </si>
  <si>
    <t>2020年投资
目标</t>
  </si>
  <si>
    <t>累计完成
投资</t>
  </si>
  <si>
    <t>投资目标
完成率</t>
  </si>
  <si>
    <t>产业转型项目</t>
  </si>
  <si>
    <t>基础设施项目</t>
  </si>
  <si>
    <t>社会民生项目</t>
  </si>
  <si>
    <t>生态环保项目</t>
  </si>
  <si>
    <t>乡村振兴项目</t>
  </si>
  <si>
    <t>文化旅游项目</t>
  </si>
  <si>
    <t>商贸物流项目</t>
  </si>
  <si>
    <t>附件4</t>
  </si>
  <si>
    <t>2020年1-5月份应开未开项目</t>
  </si>
  <si>
    <t>单位：</t>
  </si>
  <si>
    <t>万元</t>
  </si>
  <si>
    <t>序号</t>
  </si>
  <si>
    <t>项目名称</t>
  </si>
  <si>
    <t>建设性质</t>
  </si>
  <si>
    <t>开工时间</t>
  </si>
  <si>
    <t>竣工时间</t>
  </si>
  <si>
    <t>总投资（万元）</t>
  </si>
  <si>
    <t>年度投资目标（万元）</t>
  </si>
  <si>
    <t>月完成投资（万元）</t>
  </si>
  <si>
    <t>累计完成投资（万元）</t>
  </si>
  <si>
    <t>形象进度</t>
  </si>
  <si>
    <t>存在问题</t>
  </si>
  <si>
    <t>意见建议</t>
  </si>
  <si>
    <t>投资目标完成率</t>
  </si>
  <si>
    <t>晋安路排水管网改造项目</t>
  </si>
  <si>
    <t>新开工（竣工）</t>
  </si>
  <si>
    <t>2020.5? </t>
  </si>
  <si>
    <t>2020.12? </t>
  </si>
  <si>
    <t>交警支队意见，黄河大街三标段完工后，主车道通车，才可以进场施工</t>
  </si>
  <si>
    <t>无</t>
  </si>
  <si>
    <t>城市数字化管理信息系统升级改造项目</t>
  </si>
  <si>
    <t>2020.4? </t>
  </si>
  <si>
    <t>2020.10? </t>
  </si>
  <si>
    <t>根据2020年项目谋划，开封市城市数字化管理信息系统升级改造项目纳入2020年重点项目内容，2020年1月份编制了可行研究报告和建设方案，2020年3月向市政府上报《关于开封市城市数字化管理信息系统升级改造项目所需资金的请示》，付磊市长要求市大数据和市财政拿意见，市大数据局拿出意见为建设具有必要性和急迫性，经多次与市财政沟通，项目经费至今未落实，项目无法开工.</t>
  </si>
  <si>
    <t>资金未落实</t>
  </si>
  <si>
    <t>正在积极协调</t>
  </si>
  <si>
    <t>杞县人民医院门诊医技综合楼建设项目</t>
  </si>
  <si>
    <t>新开工</t>
  </si>
  <si>
    <t>2022.9? </t>
  </si>
  <si>
    <t>投资计划未下达</t>
  </si>
  <si>
    <t>投资计划不知何时下达，建议改为预开工</t>
  </si>
  <si>
    <t>开封市杞县殡仪馆改造项目</t>
  </si>
  <si>
    <t>2021.12? </t>
  </si>
  <si>
    <t>杞县2020年中小学集中改厕项目</t>
  </si>
  <si>
    <t>该项目投资计划未下达</t>
  </si>
  <si>
    <t>投资计划未下达，无法开工</t>
  </si>
  <si>
    <t>杞县付集镇第三初级中学建设项目</t>
  </si>
  <si>
    <t>2021.5? </t>
  </si>
  <si>
    <t>该项目为2019年申报的中央投资项目，未获批准，资金不再下达，无法开工建设</t>
  </si>
  <si>
    <t>建议调出重点项目</t>
  </si>
  <si>
    <t>杞县泥沟乡第一初级中学建设项目</t>
  </si>
  <si>
    <t>开封市祥符区第一人民医院病房综合楼建设项目</t>
  </si>
  <si>
    <t>招标完毕</t>
  </si>
  <si>
    <t>开封市妇幼保健院东院区建设项目</t>
  </si>
  <si>
    <t>2023.12? </t>
  </si>
  <si>
    <t>再次对接图纸日照设计需市领导有关部门与规划局协调解决！</t>
  </si>
  <si>
    <t>审批手续卡在日照分析上无法推进</t>
  </si>
  <si>
    <t>汴京路东延项目（宏达大道-青年路）</t>
  </si>
  <si>
    <t>汴京路东延段属市政主干线，路权归市住建局，公司正协调市财政局与市住建局，由公司先行垫付建设</t>
  </si>
  <si>
    <t>鉴于路权问题，建议市发改委重点办取消此重点项目或市政府会议协调</t>
  </si>
  <si>
    <t>餐厨废弃物资源化利用项目</t>
  </si>
  <si>
    <t>2020.5 </t>
  </si>
  <si>
    <t>2020.12 </t>
  </si>
  <si>
    <t>租地合同已签，目前正在筹备社会资本方协议洽谈工作。</t>
  </si>
  <si>
    <t>老城区泵站提升改造项目</t>
  </si>
  <si>
    <t>项目因涉及设备选定问题需对可研报告内容进行变更，目前已完成可研报告的调整工作，下步将进行立项变更。</t>
  </si>
  <si>
    <t>包公湖水生态综合治理项目</t>
  </si>
  <si>
    <t>正在编制可研报告</t>
  </si>
  <si>
    <t>附件5</t>
  </si>
  <si>
    <t>2020年1-5月份应竣未竣项目</t>
  </si>
  <si>
    <t>开封市华夏大道东段道路及桥梁工程</t>
  </si>
  <si>
    <t>竣工</t>
  </si>
  <si>
    <t>2017.8? </t>
  </si>
  <si>
    <t>快车道完成，绿化完成。人行道慢车道完成70%，路灯架设中。</t>
  </si>
  <si>
    <t>禹王台区顺河区两区存在违法用地未处理情况，无法办理土地证</t>
  </si>
  <si>
    <t>开封市乡村振兴建设项目（一期、二期）</t>
  </si>
  <si>
    <t>2019.8? </t>
  </si>
  <si>
    <t>截至5月19日，一期项目项目累计支出约1.4580亿元，其中，通许县1981.072141万元，尉氏县6163.329317万元，祥符区3953.61938万元，龙亭区2482.2804万元。二期项目累计支出约0.5795亿元，其中，杞县5474.448134万元，示范区0万元，祥符区7.6357万元，龙亭区313.6276万元。</t>
  </si>
  <si>
    <t>附件6</t>
  </si>
  <si>
    <t>2020年1-5月份各县区重点项目前期手续办理情况</t>
  </si>
  <si>
    <t>各县区</t>
  </si>
  <si>
    <t>合计</t>
  </si>
  <si>
    <t>发改委</t>
  </si>
  <si>
    <t>自然资源和规划局</t>
  </si>
  <si>
    <t>生态环境局</t>
  </si>
  <si>
    <t>住房和城乡建设局</t>
  </si>
  <si>
    <t>完成比例</t>
  </si>
  <si>
    <t>项目   审批、核准、备案</t>
  </si>
  <si>
    <t>项目选址审批</t>
  </si>
  <si>
    <t>用地规划许可</t>
  </si>
  <si>
    <t>工程规划许可</t>
  </si>
  <si>
    <t>用地预审</t>
  </si>
  <si>
    <t>用地审批情况</t>
  </si>
  <si>
    <t>环评文件审批</t>
  </si>
  <si>
    <t>建筑工程施工许可</t>
  </si>
  <si>
    <t>应批合计</t>
  </si>
  <si>
    <t>实批合计</t>
  </si>
  <si>
    <t>应批</t>
  </si>
  <si>
    <t>实批</t>
  </si>
  <si>
    <t>顺河回
族区</t>
  </si>
  <si>
    <t>附件7</t>
  </si>
  <si>
    <t>2020年1-5月份相关市直单位重点项目前期手续办理情况</t>
  </si>
  <si>
    <t>各相关市直单位</t>
  </si>
  <si>
    <t>省第一监狱</t>
  </si>
  <si>
    <t>市林业局</t>
  </si>
  <si>
    <t>市工信局</t>
  </si>
  <si>
    <t>宋都古城文化园区</t>
  </si>
  <si>
    <t>市教体局</t>
  </si>
  <si>
    <t>市总工会</t>
  </si>
  <si>
    <t>市文投集团</t>
  </si>
  <si>
    <t>市发投公司</t>
  </si>
  <si>
    <t>国网开封供电公司</t>
  </si>
  <si>
    <t>市粮食和物资储备局</t>
  </si>
  <si>
    <t>市国投公司</t>
  </si>
  <si>
    <t>市气象局</t>
  </si>
  <si>
    <t>市土投公司</t>
  </si>
  <si>
    <t>附件8</t>
  </si>
  <si>
    <t>2020年1-5月份各部门（系统）市重点项目联审联批完成情况</t>
  </si>
  <si>
    <t>单位</t>
  </si>
  <si>
    <t>审批分类</t>
  </si>
  <si>
    <t>应审批数</t>
  </si>
  <si>
    <t>已审批数</t>
  </si>
  <si>
    <t>发改部门</t>
  </si>
  <si>
    <t>项目审批、核准、备案（四县一区）</t>
  </si>
  <si>
    <t>项目审批 、核准、备案（市区及市直单位）</t>
  </si>
  <si>
    <t>生态环境部门</t>
  </si>
  <si>
    <t>环评审批（四县一区）</t>
  </si>
  <si>
    <t>环评审批（市区及市直单位）</t>
  </si>
  <si>
    <t>自然资源和规划部门</t>
  </si>
  <si>
    <t>建设项目规划选址许可（四县一区）</t>
  </si>
  <si>
    <t>建设项目规划选址许可（市区及市直单位）</t>
  </si>
  <si>
    <t>建设用地规划许可（四县一区）</t>
  </si>
  <si>
    <t>建设用地规划许可（市区及市直单位）</t>
  </si>
  <si>
    <t>建设工程规划许可（四县一区）</t>
  </si>
  <si>
    <t>建设工程规划许可（市区及市直单位）</t>
  </si>
  <si>
    <t>项目用地预审许可（四县一区）</t>
  </si>
  <si>
    <t>项目用地预审许可（市区及市直单位）</t>
  </si>
  <si>
    <t>项目用地审批情况（四县一区）</t>
  </si>
  <si>
    <t>项目用地审批情况（市区及市直单位）</t>
  </si>
  <si>
    <t>住房和城乡建设部门</t>
  </si>
  <si>
    <t>项目建设工地施工许可证（四县一区）</t>
  </si>
  <si>
    <t>项目建设工地施工许可证（市区及市直单位）</t>
  </si>
  <si>
    <t>总计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</si>
</sst>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%"/>
    <numFmt numFmtId="178" formatCode="0.0_ "/>
  </numFmts>
  <fonts count="48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ajor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9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Tahoma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20"/>
      <color indexed="8"/>
      <name val="Tahoma"/>
      <charset val="134"/>
    </font>
    <font>
      <b/>
      <sz val="9"/>
      <color indexed="0"/>
      <name val="宋体"/>
      <charset val="134"/>
    </font>
    <font>
      <sz val="9"/>
      <color indexed="0"/>
      <name val="宋体"/>
      <charset val="134"/>
    </font>
    <font>
      <b/>
      <sz val="16"/>
      <color indexed="8"/>
      <name val="黑体"/>
      <charset val="134"/>
    </font>
    <font>
      <b/>
      <sz val="20"/>
      <color indexed="8"/>
      <name val="方正小标宋简体"/>
      <charset val="134"/>
    </font>
    <font>
      <sz val="15"/>
      <color indexed="8"/>
      <name val="仿宋_GB2312"/>
      <charset val="134"/>
    </font>
    <font>
      <b/>
      <sz val="16"/>
      <color indexed="8"/>
      <name val="宋体"/>
      <charset val="134"/>
    </font>
    <font>
      <b/>
      <sz val="14"/>
      <color indexed="8"/>
      <name val="宋体"/>
      <charset val="134"/>
    </font>
    <font>
      <b/>
      <sz val="9"/>
      <color indexed="8"/>
      <name val="宋体"/>
      <charset val="134"/>
    </font>
    <font>
      <b/>
      <sz val="12"/>
      <color indexed="8"/>
      <name val="宋体"/>
      <charset val="134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sz val="28"/>
      <name val="方正小标宋简体"/>
      <charset val="134"/>
    </font>
    <font>
      <sz val="10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0" fillId="12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1" fillId="13" borderId="20" applyNumberFormat="0" applyAlignment="0" applyProtection="0">
      <alignment vertical="center"/>
    </xf>
    <xf numFmtId="0" fontId="47" fillId="13" borderId="19" applyNumberFormat="0" applyAlignment="0" applyProtection="0">
      <alignment vertical="center"/>
    </xf>
    <xf numFmtId="0" fontId="37" fillId="8" borderId="17" applyNumberForma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0" fontId="17" fillId="0" borderId="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9" fontId="17" fillId="0" borderId="13" xfId="0" applyNumberFormat="1" applyFont="1" applyBorder="1" applyAlignment="1">
      <alignment horizontal="center" vertical="center" wrapText="1"/>
    </xf>
    <xf numFmtId="10" fontId="17" fillId="0" borderId="13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/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47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0" fontId="22" fillId="0" borderId="1" xfId="47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77" fontId="0" fillId="0" borderId="0" xfId="11" applyNumberFormat="1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177" fontId="25" fillId="0" borderId="0" xfId="11" applyNumberFormat="1" applyFont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77" fontId="26" fillId="0" borderId="1" xfId="11" applyNumberFormat="1" applyFont="1" applyBorder="1" applyAlignment="1">
      <alignment horizontal="center" vertical="center" wrapText="1"/>
    </xf>
    <xf numFmtId="9" fontId="26" fillId="0" borderId="1" xfId="0" applyNumberFormat="1" applyFont="1" applyFill="1" applyBorder="1" applyAlignment="1">
      <alignment horizontal="center" vertical="center" wrapText="1"/>
    </xf>
    <xf numFmtId="177" fontId="26" fillId="0" borderId="1" xfId="11" applyNumberFormat="1" applyFont="1" applyFill="1" applyBorder="1" applyAlignment="1">
      <alignment horizontal="center" vertical="center" wrapText="1"/>
    </xf>
    <xf numFmtId="177" fontId="26" fillId="0" borderId="1" xfId="11" applyNumberFormat="1" applyFont="1" applyFill="1" applyBorder="1" applyAlignment="1" applyProtection="1">
      <alignment horizontal="center" vertical="center" wrapText="1"/>
    </xf>
    <xf numFmtId="9" fontId="26" fillId="0" borderId="1" xfId="11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177" fontId="26" fillId="0" borderId="1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9" fontId="29" fillId="0" borderId="1" xfId="11" applyNumberFormat="1" applyFont="1" applyFill="1" applyBorder="1" applyAlignment="1" applyProtection="1">
      <alignment horizontal="center" vertical="center" wrapText="1"/>
    </xf>
    <xf numFmtId="177" fontId="29" fillId="0" borderId="1" xfId="11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9" fontId="29" fillId="0" borderId="1" xfId="0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176" fontId="29" fillId="0" borderId="1" xfId="0" applyNumberFormat="1" applyFont="1" applyFill="1" applyBorder="1" applyAlignment="1">
      <alignment horizontal="center" vertical="center"/>
    </xf>
    <xf numFmtId="177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9" fontId="5" fillId="0" borderId="0" xfId="1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178" fontId="29" fillId="0" borderId="1" xfId="0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N20"/>
  <sheetViews>
    <sheetView topLeftCell="A4" workbookViewId="0">
      <selection activeCell="B10" sqref="B10"/>
    </sheetView>
  </sheetViews>
  <sheetFormatPr defaultColWidth="9" defaultRowHeight="14.25"/>
  <cols>
    <col min="1" max="1" width="4.25" style="84" customWidth="1"/>
    <col min="2" max="2" width="9.875" style="84" customWidth="1"/>
    <col min="3" max="3" width="8.125" style="84" customWidth="1"/>
    <col min="4" max="4" width="8" style="84" customWidth="1"/>
    <col min="5" max="5" width="5.125" style="84" customWidth="1"/>
    <col min="6" max="6" width="5.25" style="84" customWidth="1"/>
    <col min="7" max="10" width="4.375" style="84" customWidth="1"/>
    <col min="11" max="11" width="5.375" style="84" customWidth="1"/>
    <col min="12" max="12" width="4.375" style="84" customWidth="1"/>
    <col min="13" max="13" width="8.125" style="84" customWidth="1"/>
    <col min="14" max="14" width="4.375" style="84" customWidth="1"/>
    <col min="15" max="15" width="5.125" style="84" customWidth="1"/>
    <col min="16" max="17" width="4.875" style="84" customWidth="1"/>
    <col min="18" max="18" width="4.625" style="84" customWidth="1"/>
    <col min="19" max="19" width="4.875" style="84" customWidth="1"/>
    <col min="20" max="20" width="7.375" style="84" customWidth="1"/>
    <col min="21" max="21" width="5.625" style="84" customWidth="1"/>
    <col min="22" max="25" width="5.125" style="84" customWidth="1"/>
    <col min="26" max="26" width="5.25" style="84" customWidth="1"/>
    <col min="27" max="29" width="5" style="84" customWidth="1"/>
    <col min="30" max="30" width="5.5" style="84" customWidth="1"/>
    <col min="31" max="31" width="6.625" style="84" customWidth="1"/>
    <col min="32" max="32" width="5.375" style="84" customWidth="1"/>
    <col min="33" max="33" width="5" style="84" customWidth="1"/>
    <col min="34" max="34" width="6.5" style="84" customWidth="1"/>
    <col min="35" max="35" width="4.125" style="84" customWidth="1"/>
    <col min="36" max="16332" width="9" style="84"/>
    <col min="16333" max="16384" width="9" style="3"/>
  </cols>
  <sheetData>
    <row r="1" s="84" customFormat="1" ht="27" customHeight="1" spans="1:2">
      <c r="A1" s="85" t="s">
        <v>0</v>
      </c>
      <c r="B1" s="85"/>
    </row>
    <row r="2" s="84" customFormat="1" ht="42" customHeight="1" spans="1:3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106"/>
    </row>
    <row r="3" s="84" customFormat="1" ht="39" customHeight="1" spans="1:34">
      <c r="A3" s="87" t="s">
        <v>2</v>
      </c>
      <c r="B3" s="87" t="s">
        <v>3</v>
      </c>
      <c r="C3" s="88" t="s">
        <v>4</v>
      </c>
      <c r="D3" s="89"/>
      <c r="E3" s="89"/>
      <c r="F3" s="89"/>
      <c r="G3" s="89"/>
      <c r="H3" s="89"/>
      <c r="I3" s="89"/>
      <c r="J3" s="89"/>
      <c r="K3" s="92" t="s">
        <v>5</v>
      </c>
      <c r="L3" s="92"/>
      <c r="M3" s="92"/>
      <c r="N3" s="92"/>
      <c r="O3" s="88" t="s">
        <v>6</v>
      </c>
      <c r="P3" s="89"/>
      <c r="Q3" s="89"/>
      <c r="R3" s="89"/>
      <c r="S3" s="102"/>
      <c r="T3" s="92" t="s">
        <v>7</v>
      </c>
      <c r="U3" s="92"/>
      <c r="V3" s="92" t="s">
        <v>8</v>
      </c>
      <c r="W3" s="92" t="s">
        <v>9</v>
      </c>
      <c r="X3" s="92" t="s">
        <v>10</v>
      </c>
      <c r="Y3" s="92" t="s">
        <v>11</v>
      </c>
      <c r="Z3" s="104" t="s">
        <v>12</v>
      </c>
      <c r="AA3" s="105"/>
      <c r="AB3" s="105"/>
      <c r="AC3" s="105"/>
      <c r="AD3" s="105"/>
      <c r="AE3" s="105"/>
      <c r="AF3" s="105"/>
      <c r="AG3" s="107"/>
      <c r="AH3" s="87" t="s">
        <v>13</v>
      </c>
    </row>
    <row r="4" s="84" customFormat="1" ht="39" customHeight="1" spans="1:34">
      <c r="A4" s="90"/>
      <c r="B4" s="90"/>
      <c r="C4" s="87" t="s">
        <v>14</v>
      </c>
      <c r="D4" s="87" t="s">
        <v>15</v>
      </c>
      <c r="E4" s="87" t="s">
        <v>16</v>
      </c>
      <c r="F4" s="87" t="s">
        <v>17</v>
      </c>
      <c r="G4" s="87" t="s">
        <v>18</v>
      </c>
      <c r="H4" s="87" t="s">
        <v>19</v>
      </c>
      <c r="I4" s="87" t="s">
        <v>20</v>
      </c>
      <c r="J4" s="87" t="s">
        <v>21</v>
      </c>
      <c r="K4" s="87" t="s">
        <v>22</v>
      </c>
      <c r="L4" s="87" t="s">
        <v>18</v>
      </c>
      <c r="M4" s="87" t="s">
        <v>23</v>
      </c>
      <c r="N4" s="87" t="s">
        <v>18</v>
      </c>
      <c r="O4" s="87" t="s">
        <v>24</v>
      </c>
      <c r="P4" s="87" t="s">
        <v>18</v>
      </c>
      <c r="Q4" s="87" t="s">
        <v>25</v>
      </c>
      <c r="R4" s="87" t="s">
        <v>18</v>
      </c>
      <c r="S4" s="87" t="s">
        <v>26</v>
      </c>
      <c r="T4" s="92" t="s">
        <v>27</v>
      </c>
      <c r="U4" s="92" t="s">
        <v>18</v>
      </c>
      <c r="V4" s="92"/>
      <c r="W4" s="92"/>
      <c r="X4" s="92"/>
      <c r="Y4" s="92"/>
      <c r="Z4" s="92" t="s">
        <v>28</v>
      </c>
      <c r="AA4" s="92"/>
      <c r="AB4" s="92" t="s">
        <v>29</v>
      </c>
      <c r="AC4" s="92"/>
      <c r="AD4" s="92"/>
      <c r="AE4" s="92"/>
      <c r="AF4" s="92" t="s">
        <v>30</v>
      </c>
      <c r="AG4" s="92"/>
      <c r="AH4" s="90"/>
    </row>
    <row r="5" s="84" customFormat="1" ht="93" customHeight="1" spans="1:34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/>
      <c r="U5" s="92"/>
      <c r="V5" s="92"/>
      <c r="W5" s="92"/>
      <c r="X5" s="92"/>
      <c r="Y5" s="92"/>
      <c r="Z5" s="92" t="s">
        <v>31</v>
      </c>
      <c r="AA5" s="92" t="s">
        <v>32</v>
      </c>
      <c r="AB5" s="92" t="s">
        <v>33</v>
      </c>
      <c r="AC5" s="92" t="s">
        <v>34</v>
      </c>
      <c r="AD5" s="92" t="s">
        <v>35</v>
      </c>
      <c r="AE5" s="92" t="s">
        <v>36</v>
      </c>
      <c r="AF5" s="92" t="s">
        <v>37</v>
      </c>
      <c r="AG5" s="92" t="s">
        <v>38</v>
      </c>
      <c r="AH5" s="91"/>
    </row>
    <row r="6" s="84" customFormat="1" ht="40" customHeight="1" spans="1:34">
      <c r="A6" s="92">
        <v>1</v>
      </c>
      <c r="B6" s="92" t="s">
        <v>39</v>
      </c>
      <c r="C6" s="92">
        <v>816336</v>
      </c>
      <c r="D6" s="92">
        <v>529100</v>
      </c>
      <c r="E6" s="93">
        <v>0.41</v>
      </c>
      <c r="F6" s="94">
        <v>0.648</v>
      </c>
      <c r="G6" s="92">
        <v>30</v>
      </c>
      <c r="H6" s="92">
        <v>2</v>
      </c>
      <c r="I6" s="96">
        <v>0.33</v>
      </c>
      <c r="J6" s="92">
        <v>1</v>
      </c>
      <c r="K6" s="97">
        <v>0.229</v>
      </c>
      <c r="L6" s="92">
        <v>10</v>
      </c>
      <c r="M6" s="98">
        <v>187000</v>
      </c>
      <c r="N6" s="92">
        <v>8</v>
      </c>
      <c r="O6" s="92">
        <v>0</v>
      </c>
      <c r="P6" s="92">
        <v>10</v>
      </c>
      <c r="Q6" s="92">
        <v>0</v>
      </c>
      <c r="R6" s="92">
        <v>10</v>
      </c>
      <c r="S6" s="92">
        <v>3</v>
      </c>
      <c r="T6" s="97">
        <v>0.961</v>
      </c>
      <c r="U6" s="92">
        <v>9.6</v>
      </c>
      <c r="V6" s="92">
        <v>5</v>
      </c>
      <c r="W6" s="92">
        <v>5</v>
      </c>
      <c r="X6" s="92">
        <v>5</v>
      </c>
      <c r="Y6" s="92">
        <v>5</v>
      </c>
      <c r="Z6" s="92">
        <v>3</v>
      </c>
      <c r="AA6" s="92">
        <v>0</v>
      </c>
      <c r="AB6" s="92">
        <v>0</v>
      </c>
      <c r="AC6" s="92">
        <v>0</v>
      </c>
      <c r="AD6" s="92">
        <v>3</v>
      </c>
      <c r="AE6" s="92">
        <v>0</v>
      </c>
      <c r="AF6" s="92">
        <v>4.5</v>
      </c>
      <c r="AG6" s="92">
        <v>0</v>
      </c>
      <c r="AH6" s="92">
        <v>114.1</v>
      </c>
    </row>
    <row r="7" s="84" customFormat="1" ht="40" customHeight="1" spans="1:34">
      <c r="A7" s="92">
        <v>2</v>
      </c>
      <c r="B7" s="92" t="s">
        <v>40</v>
      </c>
      <c r="C7" s="92">
        <v>954070</v>
      </c>
      <c r="D7" s="92">
        <v>622737</v>
      </c>
      <c r="E7" s="93">
        <v>0.41</v>
      </c>
      <c r="F7" s="94">
        <v>0.653</v>
      </c>
      <c r="G7" s="92">
        <v>30</v>
      </c>
      <c r="H7" s="92">
        <v>3</v>
      </c>
      <c r="I7" s="96">
        <v>-0.16</v>
      </c>
      <c r="J7" s="92">
        <v>0</v>
      </c>
      <c r="K7" s="97">
        <v>0.151</v>
      </c>
      <c r="L7" s="92">
        <v>10</v>
      </c>
      <c r="M7" s="98">
        <v>143769</v>
      </c>
      <c r="N7" s="92">
        <v>7</v>
      </c>
      <c r="O7" s="92">
        <v>0</v>
      </c>
      <c r="P7" s="92">
        <v>10</v>
      </c>
      <c r="Q7" s="92">
        <v>0</v>
      </c>
      <c r="R7" s="92">
        <v>10</v>
      </c>
      <c r="S7" s="92">
        <v>3</v>
      </c>
      <c r="T7" s="97">
        <v>0.977</v>
      </c>
      <c r="U7" s="92">
        <v>9.7</v>
      </c>
      <c r="V7" s="92">
        <v>5</v>
      </c>
      <c r="W7" s="92">
        <v>5</v>
      </c>
      <c r="X7" s="92">
        <v>5</v>
      </c>
      <c r="Y7" s="92">
        <v>5</v>
      </c>
      <c r="Z7" s="92">
        <v>3</v>
      </c>
      <c r="AA7" s="92">
        <v>0</v>
      </c>
      <c r="AB7" s="92">
        <v>0</v>
      </c>
      <c r="AC7" s="92">
        <v>0</v>
      </c>
      <c r="AD7" s="92">
        <v>1</v>
      </c>
      <c r="AE7" s="92">
        <v>0</v>
      </c>
      <c r="AF7" s="92">
        <v>4.5</v>
      </c>
      <c r="AG7" s="92">
        <v>0</v>
      </c>
      <c r="AH7" s="92">
        <v>111.2</v>
      </c>
    </row>
    <row r="8" s="84" customFormat="1" ht="40" customHeight="1" spans="1:34">
      <c r="A8" s="92">
        <v>3</v>
      </c>
      <c r="B8" s="92" t="s">
        <v>41</v>
      </c>
      <c r="C8" s="92">
        <v>523568</v>
      </c>
      <c r="D8" s="92">
        <v>284406</v>
      </c>
      <c r="E8" s="93">
        <v>0.41</v>
      </c>
      <c r="F8" s="94">
        <v>0.543</v>
      </c>
      <c r="G8" s="92">
        <v>30</v>
      </c>
      <c r="H8" s="92"/>
      <c r="I8" s="96">
        <v>0.24</v>
      </c>
      <c r="J8" s="92">
        <v>1</v>
      </c>
      <c r="K8" s="97">
        <v>0.112</v>
      </c>
      <c r="L8" s="92">
        <v>8</v>
      </c>
      <c r="M8" s="98">
        <v>58409</v>
      </c>
      <c r="N8" s="92">
        <v>9</v>
      </c>
      <c r="O8" s="92">
        <v>0</v>
      </c>
      <c r="P8" s="92">
        <v>10</v>
      </c>
      <c r="Q8" s="92">
        <v>0</v>
      </c>
      <c r="R8" s="92">
        <v>10</v>
      </c>
      <c r="S8" s="92">
        <v>1</v>
      </c>
      <c r="T8" s="97">
        <v>0.826</v>
      </c>
      <c r="U8" s="92">
        <v>8.2</v>
      </c>
      <c r="V8" s="92">
        <v>5</v>
      </c>
      <c r="W8" s="92">
        <v>5</v>
      </c>
      <c r="X8" s="92">
        <v>5</v>
      </c>
      <c r="Y8" s="92">
        <v>5</v>
      </c>
      <c r="Z8" s="92">
        <v>3</v>
      </c>
      <c r="AA8" s="92">
        <v>0</v>
      </c>
      <c r="AB8" s="92">
        <v>0</v>
      </c>
      <c r="AC8" s="92">
        <v>0</v>
      </c>
      <c r="AD8" s="92">
        <v>3</v>
      </c>
      <c r="AE8" s="92">
        <v>0</v>
      </c>
      <c r="AF8" s="92">
        <v>4</v>
      </c>
      <c r="AG8" s="92">
        <v>2</v>
      </c>
      <c r="AH8" s="92">
        <v>109.2</v>
      </c>
    </row>
    <row r="9" s="84" customFormat="1" ht="40" customHeight="1" spans="1:34">
      <c r="A9" s="92">
        <v>4</v>
      </c>
      <c r="B9" s="92" t="s">
        <v>42</v>
      </c>
      <c r="C9" s="92">
        <v>334052</v>
      </c>
      <c r="D9" s="92">
        <v>216359</v>
      </c>
      <c r="E9" s="93">
        <v>0.41</v>
      </c>
      <c r="F9" s="94">
        <v>0.648</v>
      </c>
      <c r="G9" s="92">
        <v>30</v>
      </c>
      <c r="H9" s="92">
        <v>1</v>
      </c>
      <c r="I9" s="96">
        <v>0.7</v>
      </c>
      <c r="J9" s="92">
        <v>2</v>
      </c>
      <c r="K9" s="94">
        <v>0.168</v>
      </c>
      <c r="L9" s="92">
        <v>10</v>
      </c>
      <c r="M9" s="98">
        <v>55989</v>
      </c>
      <c r="N9" s="92">
        <v>8</v>
      </c>
      <c r="O9" s="92">
        <v>0</v>
      </c>
      <c r="P9" s="92">
        <v>10</v>
      </c>
      <c r="Q9" s="92">
        <v>0</v>
      </c>
      <c r="R9" s="92">
        <v>10</v>
      </c>
      <c r="S9" s="92">
        <v>2</v>
      </c>
      <c r="T9" s="96">
        <v>1</v>
      </c>
      <c r="U9" s="92">
        <v>10</v>
      </c>
      <c r="V9" s="92">
        <v>5</v>
      </c>
      <c r="W9" s="92">
        <v>5</v>
      </c>
      <c r="X9" s="92">
        <v>5</v>
      </c>
      <c r="Y9" s="92">
        <v>5</v>
      </c>
      <c r="Z9" s="92">
        <v>0</v>
      </c>
      <c r="AA9" s="92">
        <v>0</v>
      </c>
      <c r="AB9" s="92">
        <v>0</v>
      </c>
      <c r="AC9" s="92">
        <v>0</v>
      </c>
      <c r="AD9" s="92">
        <v>2</v>
      </c>
      <c r="AE9" s="92">
        <v>0</v>
      </c>
      <c r="AF9" s="92">
        <v>3</v>
      </c>
      <c r="AG9" s="92">
        <v>0</v>
      </c>
      <c r="AH9" s="92">
        <v>108</v>
      </c>
    </row>
    <row r="10" s="84" customFormat="1" ht="40" customHeight="1" spans="1:34">
      <c r="A10" s="92">
        <v>5</v>
      </c>
      <c r="B10" s="92" t="s">
        <v>43</v>
      </c>
      <c r="C10" s="92">
        <v>1140057</v>
      </c>
      <c r="D10" s="92">
        <v>715156</v>
      </c>
      <c r="E10" s="93">
        <v>0.41</v>
      </c>
      <c r="F10" s="94">
        <v>0.627</v>
      </c>
      <c r="G10" s="92">
        <v>30</v>
      </c>
      <c r="H10" s="92"/>
      <c r="I10" s="96">
        <v>0.39</v>
      </c>
      <c r="J10" s="92">
        <v>1</v>
      </c>
      <c r="K10" s="99">
        <v>0.236</v>
      </c>
      <c r="L10" s="92">
        <v>10</v>
      </c>
      <c r="M10" s="98">
        <v>269552</v>
      </c>
      <c r="N10" s="100">
        <v>10</v>
      </c>
      <c r="O10" s="92">
        <v>0</v>
      </c>
      <c r="P10" s="92">
        <v>10</v>
      </c>
      <c r="Q10" s="92">
        <v>0</v>
      </c>
      <c r="R10" s="92">
        <v>10</v>
      </c>
      <c r="S10" s="92">
        <v>1</v>
      </c>
      <c r="T10" s="99">
        <v>0.98</v>
      </c>
      <c r="U10" s="92">
        <v>9.8</v>
      </c>
      <c r="V10" s="92">
        <v>5</v>
      </c>
      <c r="W10" s="92">
        <v>5</v>
      </c>
      <c r="X10" s="92">
        <v>5</v>
      </c>
      <c r="Y10" s="92">
        <v>5</v>
      </c>
      <c r="Z10" s="92">
        <v>2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1</v>
      </c>
      <c r="AG10" s="92">
        <v>2</v>
      </c>
      <c r="AH10" s="92">
        <v>106.8</v>
      </c>
    </row>
    <row r="11" s="84" customFormat="1" ht="40" customHeight="1" spans="1:34">
      <c r="A11" s="92">
        <v>6</v>
      </c>
      <c r="B11" s="92" t="s">
        <v>44</v>
      </c>
      <c r="C11" s="95">
        <v>2064454</v>
      </c>
      <c r="D11" s="92">
        <v>1178153</v>
      </c>
      <c r="E11" s="93">
        <v>0.41</v>
      </c>
      <c r="F11" s="94">
        <v>0.571</v>
      </c>
      <c r="G11" s="92">
        <v>30</v>
      </c>
      <c r="H11" s="92"/>
      <c r="I11" s="96">
        <v>0.08</v>
      </c>
      <c r="J11" s="92">
        <v>1</v>
      </c>
      <c r="K11" s="97">
        <v>0.113</v>
      </c>
      <c r="L11" s="92">
        <v>8</v>
      </c>
      <c r="M11" s="98">
        <v>232653</v>
      </c>
      <c r="N11" s="92">
        <v>10</v>
      </c>
      <c r="O11" s="92">
        <v>0</v>
      </c>
      <c r="P11" s="92">
        <v>10</v>
      </c>
      <c r="Q11" s="92">
        <v>0</v>
      </c>
      <c r="R11" s="92">
        <v>10</v>
      </c>
      <c r="S11" s="92">
        <v>3</v>
      </c>
      <c r="T11" s="97">
        <v>0.821</v>
      </c>
      <c r="U11" s="92">
        <v>8.2</v>
      </c>
      <c r="V11" s="92">
        <v>4</v>
      </c>
      <c r="W11" s="92">
        <v>4</v>
      </c>
      <c r="X11" s="92">
        <v>5</v>
      </c>
      <c r="Y11" s="92">
        <v>5</v>
      </c>
      <c r="Z11" s="92">
        <v>3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5</v>
      </c>
      <c r="AG11" s="92">
        <v>0</v>
      </c>
      <c r="AH11" s="92">
        <v>106.2</v>
      </c>
    </row>
    <row r="12" s="84" customFormat="1" ht="40" customHeight="1" spans="1:34">
      <c r="A12" s="92">
        <v>7</v>
      </c>
      <c r="B12" s="92" t="s">
        <v>45</v>
      </c>
      <c r="C12" s="92">
        <v>754793</v>
      </c>
      <c r="D12" s="92">
        <v>320077</v>
      </c>
      <c r="E12" s="93">
        <v>0.41</v>
      </c>
      <c r="F12" s="94">
        <v>0.424</v>
      </c>
      <c r="G12" s="92">
        <v>30</v>
      </c>
      <c r="H12" s="92"/>
      <c r="I12" s="96">
        <v>1.91</v>
      </c>
      <c r="J12" s="92">
        <v>3</v>
      </c>
      <c r="K12" s="97">
        <v>0.318</v>
      </c>
      <c r="L12" s="92">
        <v>10</v>
      </c>
      <c r="M12" s="98">
        <v>239717</v>
      </c>
      <c r="N12" s="92">
        <v>9</v>
      </c>
      <c r="O12" s="92">
        <v>1</v>
      </c>
      <c r="P12" s="92">
        <v>9</v>
      </c>
      <c r="Q12" s="92">
        <v>0</v>
      </c>
      <c r="R12" s="92">
        <v>10</v>
      </c>
      <c r="S12" s="92">
        <v>2</v>
      </c>
      <c r="T12" s="97">
        <v>0.949</v>
      </c>
      <c r="U12" s="103">
        <v>9.4</v>
      </c>
      <c r="V12" s="92">
        <v>4</v>
      </c>
      <c r="W12" s="92">
        <v>4</v>
      </c>
      <c r="X12" s="92">
        <v>5</v>
      </c>
      <c r="Y12" s="92">
        <v>5</v>
      </c>
      <c r="Z12" s="92">
        <v>2</v>
      </c>
      <c r="AA12" s="92">
        <v>0</v>
      </c>
      <c r="AB12" s="92">
        <v>0</v>
      </c>
      <c r="AC12" s="92">
        <v>0</v>
      </c>
      <c r="AD12" s="92">
        <v>0</v>
      </c>
      <c r="AE12" s="92">
        <v>0</v>
      </c>
      <c r="AF12" s="92">
        <v>2</v>
      </c>
      <c r="AG12" s="92">
        <v>0</v>
      </c>
      <c r="AH12" s="92">
        <v>104.4</v>
      </c>
    </row>
    <row r="13" s="84" customFormat="1" ht="40" customHeight="1" spans="1:34">
      <c r="A13" s="92">
        <v>8</v>
      </c>
      <c r="B13" s="92" t="s">
        <v>46</v>
      </c>
      <c r="C13" s="92">
        <v>215756</v>
      </c>
      <c r="D13" s="92">
        <v>129820</v>
      </c>
      <c r="E13" s="93">
        <v>0.41</v>
      </c>
      <c r="F13" s="94">
        <v>0.602</v>
      </c>
      <c r="G13" s="92">
        <v>30</v>
      </c>
      <c r="H13" s="92"/>
      <c r="I13" s="96">
        <v>1.33</v>
      </c>
      <c r="J13" s="92">
        <v>3</v>
      </c>
      <c r="K13" s="97">
        <v>0.121</v>
      </c>
      <c r="L13" s="92">
        <v>10</v>
      </c>
      <c r="M13" s="98">
        <v>26050</v>
      </c>
      <c r="N13" s="92">
        <v>6</v>
      </c>
      <c r="O13" s="92">
        <v>0</v>
      </c>
      <c r="P13" s="92">
        <v>10</v>
      </c>
      <c r="Q13" s="92">
        <v>0</v>
      </c>
      <c r="R13" s="92">
        <v>10</v>
      </c>
      <c r="S13" s="92">
        <v>2</v>
      </c>
      <c r="T13" s="96">
        <v>1</v>
      </c>
      <c r="U13" s="92">
        <v>10</v>
      </c>
      <c r="V13" s="92">
        <v>5</v>
      </c>
      <c r="W13" s="92">
        <v>5</v>
      </c>
      <c r="X13" s="92">
        <v>5</v>
      </c>
      <c r="Y13" s="92">
        <v>5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2.5</v>
      </c>
      <c r="AG13" s="92">
        <v>0</v>
      </c>
      <c r="AH13" s="92">
        <v>103.5</v>
      </c>
    </row>
    <row r="14" s="84" customFormat="1" ht="40" customHeight="1" spans="1:34">
      <c r="A14" s="92">
        <v>9</v>
      </c>
      <c r="B14" s="92" t="s">
        <v>47</v>
      </c>
      <c r="C14" s="92">
        <v>246920</v>
      </c>
      <c r="D14" s="92">
        <v>139257</v>
      </c>
      <c r="E14" s="93">
        <v>0.41</v>
      </c>
      <c r="F14" s="94">
        <v>0.564</v>
      </c>
      <c r="G14" s="92">
        <v>30</v>
      </c>
      <c r="H14" s="92"/>
      <c r="I14" s="96">
        <v>0.71</v>
      </c>
      <c r="J14" s="92">
        <v>2</v>
      </c>
      <c r="K14" s="99">
        <v>0.123</v>
      </c>
      <c r="L14" s="92">
        <v>10</v>
      </c>
      <c r="M14" s="98">
        <v>30393</v>
      </c>
      <c r="N14" s="100">
        <v>7</v>
      </c>
      <c r="O14" s="92">
        <v>0</v>
      </c>
      <c r="P14" s="92">
        <v>10</v>
      </c>
      <c r="Q14" s="92">
        <v>0</v>
      </c>
      <c r="R14" s="92">
        <v>10</v>
      </c>
      <c r="S14" s="92">
        <v>3</v>
      </c>
      <c r="T14" s="97">
        <v>0.918</v>
      </c>
      <c r="U14" s="103">
        <v>9.1</v>
      </c>
      <c r="V14" s="92">
        <v>5</v>
      </c>
      <c r="W14" s="92">
        <v>5</v>
      </c>
      <c r="X14" s="92">
        <v>5</v>
      </c>
      <c r="Y14" s="92">
        <v>5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1</v>
      </c>
      <c r="AG14" s="92">
        <v>0</v>
      </c>
      <c r="AH14" s="92">
        <v>102.1</v>
      </c>
    </row>
    <row r="15" s="84" customFormat="1" ht="40" customHeight="1" spans="1:34">
      <c r="A15" s="92">
        <v>10</v>
      </c>
      <c r="B15" s="92" t="s">
        <v>48</v>
      </c>
      <c r="C15" s="92">
        <v>563801</v>
      </c>
      <c r="D15" s="92">
        <v>296300</v>
      </c>
      <c r="E15" s="93">
        <v>0.41</v>
      </c>
      <c r="F15" s="94">
        <v>0.526</v>
      </c>
      <c r="G15" s="92">
        <v>30</v>
      </c>
      <c r="H15" s="92"/>
      <c r="I15" s="96">
        <v>-0.1</v>
      </c>
      <c r="J15" s="92">
        <v>0</v>
      </c>
      <c r="K15" s="97">
        <v>0.168</v>
      </c>
      <c r="L15" s="92">
        <v>10</v>
      </c>
      <c r="M15" s="98">
        <v>94650</v>
      </c>
      <c r="N15" s="92">
        <v>6</v>
      </c>
      <c r="O15" s="92">
        <v>5</v>
      </c>
      <c r="P15" s="92">
        <v>5</v>
      </c>
      <c r="Q15" s="92">
        <v>0</v>
      </c>
      <c r="R15" s="92">
        <v>10</v>
      </c>
      <c r="S15" s="92">
        <v>0</v>
      </c>
      <c r="T15" s="97">
        <v>0.985</v>
      </c>
      <c r="U15" s="92">
        <v>9.8</v>
      </c>
      <c r="V15" s="92">
        <v>5</v>
      </c>
      <c r="W15" s="92">
        <v>5</v>
      </c>
      <c r="X15" s="92">
        <v>5</v>
      </c>
      <c r="Y15" s="92">
        <v>5</v>
      </c>
      <c r="Z15" s="92">
        <v>3</v>
      </c>
      <c r="AA15" s="92">
        <v>0</v>
      </c>
      <c r="AB15" s="92">
        <v>0</v>
      </c>
      <c r="AC15" s="92">
        <v>0</v>
      </c>
      <c r="AD15" s="92">
        <v>4</v>
      </c>
      <c r="AE15" s="92">
        <v>0</v>
      </c>
      <c r="AF15" s="92">
        <v>3</v>
      </c>
      <c r="AG15" s="92">
        <v>0</v>
      </c>
      <c r="AH15" s="92">
        <v>100.8</v>
      </c>
    </row>
    <row r="16" s="84" customFormat="1"/>
    <row r="17" s="84" customFormat="1" spans="16333:16368"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</row>
    <row r="18" s="84" customFormat="1" spans="16333:16368"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</row>
    <row r="19" s="84" customFormat="1" spans="16333:16368"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</row>
    <row r="20" s="84" customFormat="1" spans="10:16368">
      <c r="J20" s="101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</row>
  </sheetData>
  <sortState ref="6:15">
    <sortCondition ref="AH6:AH15" descending="1"/>
  </sortState>
  <mergeCells count="36">
    <mergeCell ref="A1:B1"/>
    <mergeCell ref="A2:AH2"/>
    <mergeCell ref="C3:J3"/>
    <mergeCell ref="K3:N3"/>
    <mergeCell ref="O3:S3"/>
    <mergeCell ref="T3:U3"/>
    <mergeCell ref="Z3:AG3"/>
    <mergeCell ref="Z4:AA4"/>
    <mergeCell ref="AB4:AE4"/>
    <mergeCell ref="AF4:AG4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3:V5"/>
    <mergeCell ref="W3:W5"/>
    <mergeCell ref="X3:X5"/>
    <mergeCell ref="Y3:Y5"/>
    <mergeCell ref="AH3:AH5"/>
  </mergeCells>
  <printOptions horizontalCentered="1"/>
  <pageMargins left="0.393055555555556" right="0.393055555555556" top="0.629861111111111" bottom="0.865972222222222" header="0.5" footer="0.5"/>
  <pageSetup paperSize="9" scale="75" fitToHeight="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D25"/>
  <sheetViews>
    <sheetView topLeftCell="A7" workbookViewId="0">
      <selection activeCell="A16" sqref="A16:A17"/>
    </sheetView>
  </sheetViews>
  <sheetFormatPr defaultColWidth="9" defaultRowHeight="13.5"/>
  <cols>
    <col min="1" max="1" width="4.875" style="61" customWidth="1"/>
    <col min="2" max="2" width="14" style="61" customWidth="1"/>
    <col min="3" max="4" width="11.875" style="61" customWidth="1"/>
    <col min="5" max="5" width="5.375" style="61" customWidth="1"/>
    <col min="6" max="6" width="5.25" style="62" customWidth="1"/>
    <col min="7" max="7" width="6.75" style="61" customWidth="1"/>
    <col min="8" max="8" width="5.875" style="61" customWidth="1"/>
    <col min="9" max="9" width="5.375" style="61" customWidth="1"/>
    <col min="10" max="10" width="6.25" style="61" customWidth="1"/>
    <col min="11" max="11" width="5" style="61" customWidth="1"/>
    <col min="12" max="12" width="5.875" style="61" customWidth="1"/>
    <col min="13" max="13" width="5" style="61" customWidth="1"/>
    <col min="14" max="14" width="6.75" style="61" customWidth="1"/>
    <col min="15" max="15" width="7.25" style="61" customWidth="1"/>
    <col min="16" max="16" width="5.875" style="61" customWidth="1"/>
    <col min="17" max="17" width="5.125" style="61" customWidth="1"/>
    <col min="18" max="18" width="5.375" style="61" customWidth="1"/>
    <col min="19" max="19" width="6.75" style="61" customWidth="1"/>
    <col min="20" max="20" width="5.875" style="61" customWidth="1"/>
    <col min="21" max="16356" width="9" style="61"/>
    <col min="16357" max="16375" width="9" style="63"/>
    <col min="16376" max="16377" width="9" style="1"/>
    <col min="16378" max="16384" width="9" style="63"/>
  </cols>
  <sheetData>
    <row r="1" s="61" customFormat="1" ht="14.25" spans="1:6">
      <c r="A1" s="64" t="s">
        <v>49</v>
      </c>
      <c r="B1" s="64"/>
      <c r="F1" s="62"/>
    </row>
    <row r="2" s="61" customFormat="1" ht="48" customHeight="1" spans="1:19">
      <c r="A2" s="65" t="s">
        <v>50</v>
      </c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="61" customFormat="1" ht="32" customHeight="1" spans="1:19">
      <c r="A3" s="67" t="s">
        <v>2</v>
      </c>
      <c r="B3" s="67" t="s">
        <v>51</v>
      </c>
      <c r="C3" s="67" t="s">
        <v>52</v>
      </c>
      <c r="D3" s="67"/>
      <c r="E3" s="67"/>
      <c r="F3" s="67"/>
      <c r="G3" s="67"/>
      <c r="H3" s="67"/>
      <c r="I3" s="67"/>
      <c r="J3" s="74" t="s">
        <v>53</v>
      </c>
      <c r="K3" s="75"/>
      <c r="L3" s="75"/>
      <c r="M3" s="75"/>
      <c r="N3" s="76"/>
      <c r="O3" s="74" t="s">
        <v>7</v>
      </c>
      <c r="P3" s="76"/>
      <c r="Q3" s="78" t="s">
        <v>54</v>
      </c>
      <c r="R3" s="78" t="s">
        <v>55</v>
      </c>
      <c r="S3" s="78" t="s">
        <v>13</v>
      </c>
    </row>
    <row r="4" s="61" customFormat="1" ht="59" customHeight="1" spans="1:19">
      <c r="A4" s="67"/>
      <c r="B4" s="67"/>
      <c r="C4" s="67" t="s">
        <v>14</v>
      </c>
      <c r="D4" s="67" t="s">
        <v>56</v>
      </c>
      <c r="E4" s="67" t="s">
        <v>16</v>
      </c>
      <c r="F4" s="68" t="s">
        <v>17</v>
      </c>
      <c r="G4" s="67" t="s">
        <v>57</v>
      </c>
      <c r="H4" s="67" t="s">
        <v>58</v>
      </c>
      <c r="I4" s="67" t="s">
        <v>59</v>
      </c>
      <c r="J4" s="67" t="s">
        <v>24</v>
      </c>
      <c r="K4" s="67" t="s">
        <v>18</v>
      </c>
      <c r="L4" s="67" t="s">
        <v>25</v>
      </c>
      <c r="M4" s="67" t="s">
        <v>18</v>
      </c>
      <c r="N4" s="67" t="s">
        <v>26</v>
      </c>
      <c r="O4" s="67" t="s">
        <v>27</v>
      </c>
      <c r="P4" s="67" t="s">
        <v>18</v>
      </c>
      <c r="Q4" s="79"/>
      <c r="R4" s="79"/>
      <c r="S4" s="79"/>
    </row>
    <row r="5" s="61" customFormat="1" ht="33" customHeight="1" spans="1:16358">
      <c r="A5" s="67">
        <v>1</v>
      </c>
      <c r="B5" s="67" t="s">
        <v>60</v>
      </c>
      <c r="C5" s="67">
        <v>20818</v>
      </c>
      <c r="D5" s="67">
        <v>16368</v>
      </c>
      <c r="E5" s="69">
        <v>0.69</v>
      </c>
      <c r="F5" s="70">
        <v>0.786</v>
      </c>
      <c r="G5" s="67">
        <v>60</v>
      </c>
      <c r="H5" s="67">
        <v>2</v>
      </c>
      <c r="I5" s="67">
        <v>3</v>
      </c>
      <c r="J5" s="67">
        <v>0</v>
      </c>
      <c r="K5" s="67">
        <v>10</v>
      </c>
      <c r="L5" s="67">
        <v>0</v>
      </c>
      <c r="M5" s="67">
        <v>10</v>
      </c>
      <c r="N5" s="67">
        <v>3</v>
      </c>
      <c r="O5" s="77">
        <v>0.917</v>
      </c>
      <c r="P5" s="67">
        <v>9.1</v>
      </c>
      <c r="Q5" s="67">
        <v>5</v>
      </c>
      <c r="R5" s="67">
        <v>5</v>
      </c>
      <c r="S5" s="67">
        <v>107.1</v>
      </c>
      <c r="XEC5" s="82"/>
      <c r="XED5" s="82"/>
    </row>
    <row r="6" s="61" customFormat="1" ht="33" customHeight="1" spans="1:16358">
      <c r="A6" s="67">
        <v>2</v>
      </c>
      <c r="B6" s="67" t="s">
        <v>61</v>
      </c>
      <c r="C6" s="67">
        <v>104400</v>
      </c>
      <c r="D6" s="67">
        <v>19163</v>
      </c>
      <c r="E6" s="69">
        <v>0.19</v>
      </c>
      <c r="F6" s="70">
        <v>0.184</v>
      </c>
      <c r="G6" s="67">
        <v>59.4</v>
      </c>
      <c r="H6" s="67"/>
      <c r="I6" s="67">
        <v>5</v>
      </c>
      <c r="J6" s="67">
        <v>0</v>
      </c>
      <c r="K6" s="67">
        <v>10</v>
      </c>
      <c r="L6" s="67">
        <v>0</v>
      </c>
      <c r="M6" s="67">
        <v>10</v>
      </c>
      <c r="N6" s="67">
        <v>0</v>
      </c>
      <c r="O6" s="77">
        <v>0.828</v>
      </c>
      <c r="P6" s="67">
        <v>8.2</v>
      </c>
      <c r="Q6" s="67">
        <v>5</v>
      </c>
      <c r="R6" s="67">
        <v>5</v>
      </c>
      <c r="S6" s="67">
        <v>102.6</v>
      </c>
      <c r="XEC6" s="82"/>
      <c r="XED6" s="82"/>
    </row>
    <row r="7" s="61" customFormat="1" ht="33" customHeight="1" spans="1:16358">
      <c r="A7" s="67">
        <v>3</v>
      </c>
      <c r="B7" s="67" t="s">
        <v>62</v>
      </c>
      <c r="C7" s="67">
        <v>90000</v>
      </c>
      <c r="D7" s="67">
        <v>14300</v>
      </c>
      <c r="E7" s="69">
        <v>0.14</v>
      </c>
      <c r="F7" s="71">
        <v>0.159</v>
      </c>
      <c r="G7" s="67">
        <v>60</v>
      </c>
      <c r="H7" s="67"/>
      <c r="I7" s="67">
        <v>3</v>
      </c>
      <c r="J7" s="67">
        <v>0</v>
      </c>
      <c r="K7" s="67">
        <v>10</v>
      </c>
      <c r="L7" s="67">
        <v>0</v>
      </c>
      <c r="M7" s="67">
        <v>10</v>
      </c>
      <c r="N7" s="67">
        <v>0</v>
      </c>
      <c r="O7" s="77">
        <v>0.792</v>
      </c>
      <c r="P7" s="67">
        <v>7.9</v>
      </c>
      <c r="Q7" s="67">
        <v>5</v>
      </c>
      <c r="R7" s="67">
        <v>5</v>
      </c>
      <c r="S7" s="67">
        <v>100.9</v>
      </c>
      <c r="XEC7" s="80"/>
      <c r="XED7" s="80"/>
    </row>
    <row r="8" s="61" customFormat="1" ht="33" customHeight="1" spans="1:16358">
      <c r="A8" s="67">
        <v>4</v>
      </c>
      <c r="B8" s="67" t="s">
        <v>63</v>
      </c>
      <c r="C8" s="67">
        <v>1800</v>
      </c>
      <c r="D8" s="67">
        <v>510</v>
      </c>
      <c r="E8" s="69">
        <v>0.12</v>
      </c>
      <c r="F8" s="70">
        <v>0.283</v>
      </c>
      <c r="G8" s="67">
        <v>60</v>
      </c>
      <c r="H8" s="67"/>
      <c r="I8" s="67"/>
      <c r="J8" s="67">
        <v>0</v>
      </c>
      <c r="K8" s="67">
        <v>10</v>
      </c>
      <c r="L8" s="67">
        <v>0</v>
      </c>
      <c r="M8" s="67">
        <v>10</v>
      </c>
      <c r="N8" s="67">
        <v>0</v>
      </c>
      <c r="O8" s="69">
        <v>1</v>
      </c>
      <c r="P8" s="67">
        <v>10</v>
      </c>
      <c r="Q8" s="67">
        <v>5</v>
      </c>
      <c r="R8" s="67">
        <v>5</v>
      </c>
      <c r="S8" s="67">
        <v>100</v>
      </c>
      <c r="XEC8" s="80"/>
      <c r="XED8" s="80"/>
    </row>
    <row r="9" s="61" customFormat="1" ht="33" customHeight="1" spans="1:16358">
      <c r="A9" s="67">
        <v>5</v>
      </c>
      <c r="B9" s="67" t="s">
        <v>64</v>
      </c>
      <c r="C9" s="67">
        <v>203230</v>
      </c>
      <c r="D9" s="67">
        <v>74503</v>
      </c>
      <c r="E9" s="69">
        <v>0.33</v>
      </c>
      <c r="F9" s="70">
        <v>0.366</v>
      </c>
      <c r="G9" s="67">
        <v>60</v>
      </c>
      <c r="H9" s="67">
        <v>1</v>
      </c>
      <c r="I9" s="67">
        <v>5</v>
      </c>
      <c r="J9" s="73">
        <v>5</v>
      </c>
      <c r="K9" s="67">
        <v>5</v>
      </c>
      <c r="L9" s="67">
        <v>0</v>
      </c>
      <c r="M9" s="67">
        <v>10</v>
      </c>
      <c r="N9" s="73">
        <v>1</v>
      </c>
      <c r="O9" s="77">
        <v>0.797</v>
      </c>
      <c r="P9" s="67">
        <v>7.9</v>
      </c>
      <c r="Q9" s="67">
        <v>5</v>
      </c>
      <c r="R9" s="67">
        <v>5</v>
      </c>
      <c r="S9" s="67">
        <v>99.9</v>
      </c>
      <c r="XEC9" s="80"/>
      <c r="XED9" s="80"/>
    </row>
    <row r="10" s="61" customFormat="1" ht="33" customHeight="1" spans="1:16358">
      <c r="A10" s="67">
        <v>6</v>
      </c>
      <c r="B10" s="67" t="s">
        <v>65</v>
      </c>
      <c r="C10" s="67">
        <v>7030</v>
      </c>
      <c r="D10" s="67">
        <v>809</v>
      </c>
      <c r="E10" s="69">
        <v>0.12</v>
      </c>
      <c r="F10" s="70">
        <v>0.115</v>
      </c>
      <c r="G10" s="67">
        <v>59.5</v>
      </c>
      <c r="H10" s="67"/>
      <c r="I10" s="67"/>
      <c r="J10" s="67">
        <v>0</v>
      </c>
      <c r="K10" s="67">
        <v>10</v>
      </c>
      <c r="L10" s="67">
        <v>0</v>
      </c>
      <c r="M10" s="67">
        <v>10</v>
      </c>
      <c r="N10" s="67">
        <v>0</v>
      </c>
      <c r="O10" s="69">
        <v>1</v>
      </c>
      <c r="P10" s="67">
        <v>10</v>
      </c>
      <c r="Q10" s="67">
        <v>5</v>
      </c>
      <c r="R10" s="67">
        <v>5</v>
      </c>
      <c r="S10" s="67">
        <v>99.5</v>
      </c>
      <c r="XEC10" s="80"/>
      <c r="XED10" s="80"/>
    </row>
    <row r="11" s="61" customFormat="1" ht="33" customHeight="1" spans="1:16358">
      <c r="A11" s="67">
        <v>7</v>
      </c>
      <c r="B11" s="67" t="s">
        <v>66</v>
      </c>
      <c r="C11" s="67">
        <v>12989</v>
      </c>
      <c r="D11" s="67">
        <v>6990</v>
      </c>
      <c r="E11" s="69">
        <v>0.55</v>
      </c>
      <c r="F11" s="70">
        <v>0.538</v>
      </c>
      <c r="G11" s="67">
        <v>58.8</v>
      </c>
      <c r="H11" s="67"/>
      <c r="I11" s="67">
        <v>2</v>
      </c>
      <c r="J11" s="67">
        <v>0</v>
      </c>
      <c r="K11" s="67">
        <v>10</v>
      </c>
      <c r="L11" s="67">
        <v>0</v>
      </c>
      <c r="M11" s="67">
        <v>10</v>
      </c>
      <c r="N11" s="67">
        <v>1</v>
      </c>
      <c r="O11" s="77">
        <v>0.667</v>
      </c>
      <c r="P11" s="67">
        <v>6.6</v>
      </c>
      <c r="Q11" s="67">
        <v>5</v>
      </c>
      <c r="R11" s="67">
        <v>5</v>
      </c>
      <c r="S11" s="67">
        <v>98.4</v>
      </c>
      <c r="U11" s="80"/>
      <c r="XEC11" s="80"/>
      <c r="XED11" s="80"/>
    </row>
    <row r="12" s="61" customFormat="1" ht="33" customHeight="1" spans="1:16358">
      <c r="A12" s="67">
        <v>8</v>
      </c>
      <c r="B12" s="67" t="s">
        <v>67</v>
      </c>
      <c r="C12" s="67">
        <v>8000</v>
      </c>
      <c r="D12" s="67">
        <v>1006</v>
      </c>
      <c r="E12" s="69">
        <v>0.13</v>
      </c>
      <c r="F12" s="70">
        <v>0.126</v>
      </c>
      <c r="G12" s="67">
        <v>59.6</v>
      </c>
      <c r="H12" s="67"/>
      <c r="I12" s="67"/>
      <c r="J12" s="67">
        <v>0</v>
      </c>
      <c r="K12" s="67">
        <v>10</v>
      </c>
      <c r="L12" s="67">
        <v>0</v>
      </c>
      <c r="M12" s="67">
        <v>10</v>
      </c>
      <c r="N12" s="67">
        <v>0</v>
      </c>
      <c r="O12" s="77">
        <v>0.875</v>
      </c>
      <c r="P12" s="67">
        <v>8.7</v>
      </c>
      <c r="Q12" s="67">
        <v>5</v>
      </c>
      <c r="R12" s="67">
        <v>5</v>
      </c>
      <c r="S12" s="67">
        <v>98.3</v>
      </c>
      <c r="XEC12" s="80"/>
      <c r="XED12" s="80"/>
    </row>
    <row r="13" s="61" customFormat="1" ht="33" customHeight="1" spans="1:16358">
      <c r="A13" s="67">
        <v>9</v>
      </c>
      <c r="B13" s="67" t="s">
        <v>68</v>
      </c>
      <c r="C13" s="67">
        <v>28800</v>
      </c>
      <c r="D13" s="67">
        <v>8547</v>
      </c>
      <c r="E13" s="69">
        <v>0.18</v>
      </c>
      <c r="F13" s="70">
        <v>0.297</v>
      </c>
      <c r="G13" s="67">
        <v>60</v>
      </c>
      <c r="H13" s="67"/>
      <c r="I13" s="67">
        <v>2</v>
      </c>
      <c r="J13" s="67">
        <v>0</v>
      </c>
      <c r="K13" s="67">
        <v>10</v>
      </c>
      <c r="L13" s="67">
        <v>0</v>
      </c>
      <c r="M13" s="67">
        <v>10</v>
      </c>
      <c r="N13" s="67">
        <v>0</v>
      </c>
      <c r="O13" s="77">
        <v>0.625</v>
      </c>
      <c r="P13" s="67">
        <v>6.2</v>
      </c>
      <c r="Q13" s="67">
        <v>5</v>
      </c>
      <c r="R13" s="67">
        <v>5</v>
      </c>
      <c r="S13" s="67">
        <v>98.2</v>
      </c>
      <c r="XEC13" s="83"/>
      <c r="XED13" s="83"/>
    </row>
    <row r="14" s="61" customFormat="1" ht="33" customHeight="1" spans="1:16358">
      <c r="A14" s="67">
        <v>10</v>
      </c>
      <c r="B14" s="67" t="s">
        <v>69</v>
      </c>
      <c r="C14" s="67">
        <v>1000</v>
      </c>
      <c r="D14" s="67">
        <v>1100</v>
      </c>
      <c r="E14" s="69">
        <v>0.41</v>
      </c>
      <c r="F14" s="72">
        <v>1.1</v>
      </c>
      <c r="G14" s="67">
        <v>60</v>
      </c>
      <c r="H14" s="73">
        <v>3</v>
      </c>
      <c r="I14" s="67"/>
      <c r="J14" s="67">
        <v>0</v>
      </c>
      <c r="K14" s="67">
        <v>10</v>
      </c>
      <c r="L14" s="67">
        <v>0</v>
      </c>
      <c r="M14" s="67">
        <v>10</v>
      </c>
      <c r="N14" s="67">
        <v>0</v>
      </c>
      <c r="O14" s="69">
        <v>0.5</v>
      </c>
      <c r="P14" s="67">
        <v>5</v>
      </c>
      <c r="Q14" s="67">
        <v>5</v>
      </c>
      <c r="R14" s="67">
        <v>5</v>
      </c>
      <c r="S14" s="67">
        <v>98</v>
      </c>
      <c r="XEC14" s="80"/>
      <c r="XED14" s="80"/>
    </row>
    <row r="15" s="61" customFormat="1" ht="33" customHeight="1" spans="1:16358">
      <c r="A15" s="67">
        <v>11</v>
      </c>
      <c r="B15" s="67" t="s">
        <v>70</v>
      </c>
      <c r="C15" s="67">
        <v>4935</v>
      </c>
      <c r="D15" s="67">
        <v>970</v>
      </c>
      <c r="E15" s="69">
        <v>0.23</v>
      </c>
      <c r="F15" s="70">
        <v>0.197</v>
      </c>
      <c r="G15" s="67">
        <v>56.7</v>
      </c>
      <c r="H15" s="67"/>
      <c r="I15" s="67"/>
      <c r="J15" s="67">
        <v>0</v>
      </c>
      <c r="K15" s="67">
        <v>10</v>
      </c>
      <c r="L15" s="67">
        <v>0</v>
      </c>
      <c r="M15" s="67">
        <v>10</v>
      </c>
      <c r="N15" s="67">
        <v>0</v>
      </c>
      <c r="O15" s="77">
        <v>0.938</v>
      </c>
      <c r="P15" s="67">
        <v>9.3</v>
      </c>
      <c r="Q15" s="67">
        <v>5</v>
      </c>
      <c r="R15" s="67">
        <v>5</v>
      </c>
      <c r="S15" s="67">
        <v>96</v>
      </c>
      <c r="XEC15" s="80"/>
      <c r="XED15" s="80"/>
    </row>
    <row r="16" s="61" customFormat="1" ht="33" customHeight="1" spans="1:16358">
      <c r="A16" s="67">
        <v>12</v>
      </c>
      <c r="B16" s="67" t="s">
        <v>71</v>
      </c>
      <c r="C16" s="67">
        <v>73928</v>
      </c>
      <c r="D16" s="67">
        <v>20981</v>
      </c>
      <c r="E16" s="69">
        <v>0.44</v>
      </c>
      <c r="F16" s="70">
        <v>0.284</v>
      </c>
      <c r="G16" s="67">
        <v>44.4</v>
      </c>
      <c r="H16" s="67"/>
      <c r="I16" s="67">
        <v>5</v>
      </c>
      <c r="J16" s="67">
        <v>0</v>
      </c>
      <c r="K16" s="67">
        <v>10</v>
      </c>
      <c r="L16" s="67">
        <v>0</v>
      </c>
      <c r="M16" s="67">
        <v>10</v>
      </c>
      <c r="N16" s="67">
        <v>2</v>
      </c>
      <c r="O16" s="69">
        <v>0.85</v>
      </c>
      <c r="P16" s="67">
        <v>8.5</v>
      </c>
      <c r="Q16" s="67">
        <v>5</v>
      </c>
      <c r="R16" s="67">
        <v>5</v>
      </c>
      <c r="S16" s="67">
        <v>89.9</v>
      </c>
      <c r="XEC16" s="80"/>
      <c r="XED16" s="80"/>
    </row>
    <row r="17" s="61" customFormat="1" ht="33" customHeight="1" spans="1:16358">
      <c r="A17" s="67">
        <v>13</v>
      </c>
      <c r="B17" s="67" t="s">
        <v>72</v>
      </c>
      <c r="C17" s="67">
        <v>40000</v>
      </c>
      <c r="D17" s="67">
        <v>4750</v>
      </c>
      <c r="E17" s="69">
        <v>0.16</v>
      </c>
      <c r="F17" s="70">
        <v>0.119</v>
      </c>
      <c r="G17" s="67">
        <v>55.9</v>
      </c>
      <c r="H17" s="73"/>
      <c r="I17" s="67"/>
      <c r="J17" s="67">
        <v>0</v>
      </c>
      <c r="K17" s="67">
        <v>10</v>
      </c>
      <c r="L17" s="67">
        <v>0</v>
      </c>
      <c r="M17" s="67">
        <v>10</v>
      </c>
      <c r="N17" s="67">
        <v>0</v>
      </c>
      <c r="O17" s="77">
        <v>0.375</v>
      </c>
      <c r="P17" s="67">
        <v>3.7</v>
      </c>
      <c r="Q17" s="67">
        <v>5</v>
      </c>
      <c r="R17" s="67">
        <v>5</v>
      </c>
      <c r="S17" s="67">
        <v>89.6</v>
      </c>
      <c r="XEC17" s="80"/>
      <c r="XED17" s="80"/>
    </row>
    <row r="18" s="61" customFormat="1" ht="33" customHeight="1" spans="1:16358">
      <c r="A18" s="67">
        <v>14</v>
      </c>
      <c r="B18" s="67" t="s">
        <v>73</v>
      </c>
      <c r="C18" s="67">
        <v>69050</v>
      </c>
      <c r="D18" s="67">
        <v>5827</v>
      </c>
      <c r="E18" s="69">
        <v>0.22</v>
      </c>
      <c r="F18" s="70">
        <v>0.084</v>
      </c>
      <c r="G18" s="67">
        <v>46.4</v>
      </c>
      <c r="H18" s="67"/>
      <c r="I18" s="67">
        <v>2</v>
      </c>
      <c r="J18" s="67">
        <v>1</v>
      </c>
      <c r="K18" s="67">
        <v>9</v>
      </c>
      <c r="L18" s="67">
        <v>0</v>
      </c>
      <c r="M18" s="67">
        <v>10</v>
      </c>
      <c r="N18" s="67">
        <v>1</v>
      </c>
      <c r="O18" s="77">
        <v>0.896</v>
      </c>
      <c r="P18" s="67">
        <v>8.9</v>
      </c>
      <c r="Q18" s="67">
        <v>5</v>
      </c>
      <c r="R18" s="67">
        <v>5</v>
      </c>
      <c r="S18" s="67">
        <v>87.3</v>
      </c>
      <c r="XEC18" s="80"/>
      <c r="XED18" s="80"/>
    </row>
    <row r="19" s="61" customFormat="1" ht="33" customHeight="1" spans="1:16358">
      <c r="A19" s="67">
        <v>15</v>
      </c>
      <c r="B19" s="67" t="s">
        <v>74</v>
      </c>
      <c r="C19" s="67">
        <v>34352</v>
      </c>
      <c r="D19" s="67">
        <v>9479</v>
      </c>
      <c r="E19" s="69">
        <v>0.45</v>
      </c>
      <c r="F19" s="70">
        <v>0.276</v>
      </c>
      <c r="G19" s="67">
        <v>42.6</v>
      </c>
      <c r="H19" s="67"/>
      <c r="I19" s="67">
        <v>3</v>
      </c>
      <c r="J19" s="67">
        <v>0</v>
      </c>
      <c r="K19" s="67">
        <v>10</v>
      </c>
      <c r="L19" s="67">
        <v>1</v>
      </c>
      <c r="M19" s="67">
        <v>9</v>
      </c>
      <c r="N19" s="67">
        <v>1</v>
      </c>
      <c r="O19" s="77">
        <v>0.821</v>
      </c>
      <c r="P19" s="67">
        <v>8.2</v>
      </c>
      <c r="Q19" s="67">
        <v>5</v>
      </c>
      <c r="R19" s="67">
        <v>5</v>
      </c>
      <c r="S19" s="67">
        <v>83.8</v>
      </c>
      <c r="XEC19" s="80"/>
      <c r="XED19" s="80"/>
    </row>
    <row r="20" s="61" customFormat="1" ht="33" customHeight="1" spans="1:16358">
      <c r="A20" s="67">
        <v>16</v>
      </c>
      <c r="B20" s="67" t="s">
        <v>75</v>
      </c>
      <c r="C20" s="67">
        <v>34950</v>
      </c>
      <c r="D20" s="67">
        <v>8700</v>
      </c>
      <c r="E20" s="69">
        <v>0.39</v>
      </c>
      <c r="F20" s="70">
        <v>0.249</v>
      </c>
      <c r="G20" s="67">
        <v>45.9</v>
      </c>
      <c r="H20" s="73"/>
      <c r="I20" s="67">
        <v>2</v>
      </c>
      <c r="J20" s="67">
        <v>0</v>
      </c>
      <c r="K20" s="67">
        <v>10</v>
      </c>
      <c r="L20" s="67">
        <v>0</v>
      </c>
      <c r="M20" s="67">
        <v>10</v>
      </c>
      <c r="N20" s="67">
        <v>0</v>
      </c>
      <c r="O20" s="77">
        <v>0.583</v>
      </c>
      <c r="P20" s="67">
        <v>5.8</v>
      </c>
      <c r="Q20" s="67">
        <v>5</v>
      </c>
      <c r="R20" s="67">
        <v>5</v>
      </c>
      <c r="S20" s="67">
        <v>83.7</v>
      </c>
      <c r="U20" s="81"/>
      <c r="XEC20" s="80"/>
      <c r="XED20" s="80"/>
    </row>
    <row r="21" s="61" customFormat="1" ht="33" customHeight="1" spans="1:16358">
      <c r="A21" s="67">
        <v>17</v>
      </c>
      <c r="B21" s="67" t="s">
        <v>76</v>
      </c>
      <c r="C21" s="67">
        <v>7530</v>
      </c>
      <c r="D21" s="67">
        <v>1410</v>
      </c>
      <c r="E21" s="69">
        <v>0.41</v>
      </c>
      <c r="F21" s="70">
        <v>0.187</v>
      </c>
      <c r="G21" s="67">
        <v>40</v>
      </c>
      <c r="H21" s="67"/>
      <c r="I21" s="67"/>
      <c r="J21" s="67">
        <v>0</v>
      </c>
      <c r="K21" s="67">
        <v>10</v>
      </c>
      <c r="L21" s="67">
        <v>0</v>
      </c>
      <c r="M21" s="67">
        <v>10</v>
      </c>
      <c r="N21" s="67">
        <v>0</v>
      </c>
      <c r="O21" s="69">
        <v>1</v>
      </c>
      <c r="P21" s="67">
        <v>10</v>
      </c>
      <c r="Q21" s="67">
        <v>5</v>
      </c>
      <c r="R21" s="67">
        <v>5</v>
      </c>
      <c r="S21" s="67">
        <v>80</v>
      </c>
      <c r="XEC21" s="80"/>
      <c r="XED21" s="80"/>
    </row>
    <row r="22" s="61" customFormat="1" ht="33" customHeight="1" spans="1:16358">
      <c r="A22" s="67">
        <v>18</v>
      </c>
      <c r="B22" s="67" t="s">
        <v>77</v>
      </c>
      <c r="C22" s="67">
        <v>3000</v>
      </c>
      <c r="D22" s="67">
        <v>2400</v>
      </c>
      <c r="E22" s="69">
        <v>1</v>
      </c>
      <c r="F22" s="72">
        <v>0.8</v>
      </c>
      <c r="G22" s="67">
        <v>40</v>
      </c>
      <c r="H22" s="73"/>
      <c r="I22" s="67"/>
      <c r="J22" s="67">
        <v>0</v>
      </c>
      <c r="K22" s="67">
        <v>10</v>
      </c>
      <c r="L22" s="67">
        <v>1</v>
      </c>
      <c r="M22" s="67">
        <v>9</v>
      </c>
      <c r="N22" s="67">
        <v>0</v>
      </c>
      <c r="O22" s="69">
        <v>1</v>
      </c>
      <c r="P22" s="67">
        <v>10</v>
      </c>
      <c r="Q22" s="67">
        <v>5</v>
      </c>
      <c r="R22" s="67">
        <v>5</v>
      </c>
      <c r="S22" s="67">
        <v>79</v>
      </c>
      <c r="XEC22" s="80"/>
      <c r="XED22" s="80"/>
    </row>
    <row r="23" s="61" customFormat="1" ht="33" customHeight="1" spans="1:16358">
      <c r="A23" s="67">
        <v>19</v>
      </c>
      <c r="B23" s="67" t="s">
        <v>78</v>
      </c>
      <c r="C23" s="67">
        <v>700</v>
      </c>
      <c r="D23" s="67">
        <v>70</v>
      </c>
      <c r="E23" s="69">
        <v>0.3</v>
      </c>
      <c r="F23" s="72">
        <v>0.1</v>
      </c>
      <c r="G23" s="67">
        <v>40</v>
      </c>
      <c r="H23" s="67"/>
      <c r="I23" s="67"/>
      <c r="J23" s="67">
        <v>0</v>
      </c>
      <c r="K23" s="67">
        <v>10</v>
      </c>
      <c r="L23" s="67">
        <v>0</v>
      </c>
      <c r="M23" s="67">
        <v>10</v>
      </c>
      <c r="N23" s="67">
        <v>0</v>
      </c>
      <c r="O23" s="77">
        <v>0.875</v>
      </c>
      <c r="P23" s="67">
        <v>8.7</v>
      </c>
      <c r="Q23" s="67">
        <v>5</v>
      </c>
      <c r="R23" s="67">
        <v>5</v>
      </c>
      <c r="S23" s="67">
        <v>78.7</v>
      </c>
      <c r="XEC23" s="80"/>
      <c r="XED23" s="80"/>
    </row>
    <row r="24" s="61" customFormat="1" ht="33" customHeight="1" spans="1:16358">
      <c r="A24" s="67">
        <v>20</v>
      </c>
      <c r="B24" s="67" t="s">
        <v>79</v>
      </c>
      <c r="C24" s="67">
        <v>93700</v>
      </c>
      <c r="D24" s="67">
        <v>3194</v>
      </c>
      <c r="E24" s="69">
        <v>0.23</v>
      </c>
      <c r="F24" s="70">
        <v>0.034</v>
      </c>
      <c r="G24" s="67">
        <v>40.4</v>
      </c>
      <c r="H24" s="73"/>
      <c r="I24" s="67"/>
      <c r="J24" s="67">
        <v>0</v>
      </c>
      <c r="K24" s="67">
        <v>10</v>
      </c>
      <c r="L24" s="67">
        <v>0</v>
      </c>
      <c r="M24" s="67">
        <v>10</v>
      </c>
      <c r="N24" s="67">
        <v>0</v>
      </c>
      <c r="O24" s="69">
        <v>0.6</v>
      </c>
      <c r="P24" s="67">
        <v>6</v>
      </c>
      <c r="Q24" s="67">
        <v>5</v>
      </c>
      <c r="R24" s="67">
        <v>5</v>
      </c>
      <c r="S24" s="67">
        <v>76.4</v>
      </c>
      <c r="XEC24" s="80"/>
      <c r="XED24" s="80"/>
    </row>
    <row r="25" s="61" customFormat="1" ht="33" customHeight="1" spans="1:19">
      <c r="A25" s="67">
        <v>21</v>
      </c>
      <c r="B25" s="67" t="s">
        <v>80</v>
      </c>
      <c r="C25" s="67">
        <v>7000</v>
      </c>
      <c r="D25" s="67">
        <v>0</v>
      </c>
      <c r="E25" s="69">
        <v>0.22</v>
      </c>
      <c r="F25" s="72">
        <v>0</v>
      </c>
      <c r="G25" s="67">
        <v>40</v>
      </c>
      <c r="H25" s="73"/>
      <c r="I25" s="67"/>
      <c r="J25" s="67">
        <v>1</v>
      </c>
      <c r="K25" s="67">
        <v>9</v>
      </c>
      <c r="L25" s="67">
        <v>0</v>
      </c>
      <c r="M25" s="67">
        <v>10</v>
      </c>
      <c r="N25" s="67">
        <v>0</v>
      </c>
      <c r="O25" s="69">
        <v>0</v>
      </c>
      <c r="P25" s="67">
        <v>0</v>
      </c>
      <c r="Q25" s="67">
        <v>5</v>
      </c>
      <c r="R25" s="67">
        <v>5</v>
      </c>
      <c r="S25" s="67">
        <v>69</v>
      </c>
    </row>
  </sheetData>
  <sortState ref="5:25">
    <sortCondition ref="S5:S25" descending="1"/>
  </sortState>
  <mergeCells count="10">
    <mergeCell ref="A1:B1"/>
    <mergeCell ref="A2:S2"/>
    <mergeCell ref="C3:I3"/>
    <mergeCell ref="J3:N3"/>
    <mergeCell ref="O3:P3"/>
    <mergeCell ref="A3:A4"/>
    <mergeCell ref="B3:B4"/>
    <mergeCell ref="Q3:Q4"/>
    <mergeCell ref="R3:R4"/>
    <mergeCell ref="S3:S4"/>
  </mergeCells>
  <printOptions horizontalCentered="1"/>
  <pageMargins left="0.554861111111111" right="0.554861111111111" top="0.802777777777778" bottom="0.66875" header="0.5" footer="0.5"/>
  <pageSetup paperSize="9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workbookViewId="0">
      <selection activeCell="D10" sqref="D10"/>
    </sheetView>
  </sheetViews>
  <sheetFormatPr defaultColWidth="9" defaultRowHeight="14.25" outlineLevelCol="3"/>
  <cols>
    <col min="1" max="1" width="27.875" style="51" customWidth="1"/>
    <col min="2" max="2" width="16.55" style="51" customWidth="1"/>
    <col min="3" max="3" width="18.25" style="51" customWidth="1"/>
    <col min="4" max="4" width="19.25" style="51" customWidth="1"/>
    <col min="5" max="16384" width="9" style="51"/>
  </cols>
  <sheetData>
    <row r="1" s="51" customFormat="1" ht="20.25" spans="1:1">
      <c r="A1" s="52" t="s">
        <v>81</v>
      </c>
    </row>
    <row r="2" s="51" customFormat="1" ht="72" customHeight="1" spans="1:4">
      <c r="A2" s="53" t="s">
        <v>82</v>
      </c>
      <c r="B2" s="53"/>
      <c r="C2" s="53"/>
      <c r="D2" s="53"/>
    </row>
    <row r="3" s="51" customFormat="1" ht="24" customHeight="1" spans="1:4">
      <c r="A3" s="54" t="s">
        <v>83</v>
      </c>
      <c r="B3" s="54"/>
      <c r="C3" s="54"/>
      <c r="D3" s="54"/>
    </row>
    <row r="4" s="51" customFormat="1" ht="50" customHeight="1" spans="1:4">
      <c r="A4" s="55" t="s">
        <v>84</v>
      </c>
      <c r="B4" s="55" t="s">
        <v>85</v>
      </c>
      <c r="C4" s="55" t="s">
        <v>86</v>
      </c>
      <c r="D4" s="55" t="s">
        <v>87</v>
      </c>
    </row>
    <row r="5" s="51" customFormat="1" ht="50" customHeight="1" spans="1:4">
      <c r="A5" s="56" t="s">
        <v>88</v>
      </c>
      <c r="B5" s="57">
        <v>2290027</v>
      </c>
      <c r="C5" s="57">
        <v>1293342</v>
      </c>
      <c r="D5" s="58">
        <f t="shared" ref="D5:D11" si="0">C5/B5</f>
        <v>0.564771507060834</v>
      </c>
    </row>
    <row r="6" s="51" customFormat="1" ht="50" customHeight="1" spans="1:4">
      <c r="A6" s="56" t="s">
        <v>89</v>
      </c>
      <c r="B6" s="57">
        <v>1255398</v>
      </c>
      <c r="C6" s="57">
        <v>433182</v>
      </c>
      <c r="D6" s="58">
        <f t="shared" si="0"/>
        <v>0.345055512275788</v>
      </c>
    </row>
    <row r="7" s="51" customFormat="1" ht="50" customHeight="1" spans="1:4">
      <c r="A7" s="56" t="s">
        <v>90</v>
      </c>
      <c r="B7" s="57">
        <v>1563723</v>
      </c>
      <c r="C7" s="57">
        <v>679627</v>
      </c>
      <c r="D7" s="58">
        <f t="shared" si="0"/>
        <v>0.434621093377791</v>
      </c>
    </row>
    <row r="8" s="51" customFormat="1" ht="50" customHeight="1" spans="1:4">
      <c r="A8" s="56" t="s">
        <v>91</v>
      </c>
      <c r="B8" s="57">
        <v>638599</v>
      </c>
      <c r="C8" s="57">
        <v>283273</v>
      </c>
      <c r="D8" s="58">
        <f t="shared" si="0"/>
        <v>0.443585098003599</v>
      </c>
    </row>
    <row r="9" s="51" customFormat="1" ht="50" customHeight="1" spans="1:4">
      <c r="A9" s="59" t="s">
        <v>92</v>
      </c>
      <c r="B9" s="57">
        <v>609113</v>
      </c>
      <c r="C9" s="57">
        <v>346937</v>
      </c>
      <c r="D9" s="58">
        <f t="shared" si="0"/>
        <v>0.56957740189423</v>
      </c>
    </row>
    <row r="10" s="51" customFormat="1" ht="50" customHeight="1" spans="1:4">
      <c r="A10" s="56" t="s">
        <v>93</v>
      </c>
      <c r="B10" s="57">
        <v>1218700</v>
      </c>
      <c r="C10" s="57">
        <v>531303</v>
      </c>
      <c r="D10" s="58">
        <v>0.436</v>
      </c>
    </row>
    <row r="11" s="51" customFormat="1" ht="50" customHeight="1" spans="1:4">
      <c r="A11" s="59" t="s">
        <v>94</v>
      </c>
      <c r="B11" s="57">
        <v>2428490</v>
      </c>
      <c r="C11" s="57">
        <v>1325307</v>
      </c>
      <c r="D11" s="58">
        <f t="shared" si="0"/>
        <v>0.545732945163455</v>
      </c>
    </row>
    <row r="12" s="51" customFormat="1" spans="3:3">
      <c r="C12" s="60"/>
    </row>
  </sheetData>
  <mergeCells count="2">
    <mergeCell ref="A2:D2"/>
    <mergeCell ref="A3:D3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opLeftCell="A7" workbookViewId="0">
      <selection activeCell="Q14" sqref="Q14"/>
    </sheetView>
  </sheetViews>
  <sheetFormatPr defaultColWidth="9" defaultRowHeight="13.5"/>
  <cols>
    <col min="1" max="1" width="4.25" style="33" customWidth="1"/>
    <col min="2" max="2" width="10.625" style="33" customWidth="1"/>
    <col min="3" max="8" width="9" style="33"/>
    <col min="9" max="9" width="11.4416666666667" style="33" customWidth="1"/>
    <col min="10" max="10" width="20.2666666666667" style="33" customWidth="1"/>
    <col min="11" max="11" width="12.6583333333333" style="33" customWidth="1"/>
    <col min="12" max="16384" width="9" style="33"/>
  </cols>
  <sheetData>
    <row r="1" s="33" customFormat="1" ht="14.25" spans="2:13">
      <c r="B1" s="36" t="s">
        <v>95</v>
      </c>
      <c r="D1" s="35"/>
      <c r="E1" s="35"/>
      <c r="F1" s="35"/>
      <c r="G1" s="35"/>
      <c r="H1" s="35"/>
      <c r="I1" s="35"/>
      <c r="J1" s="35"/>
      <c r="K1" s="35"/>
      <c r="L1" s="35"/>
      <c r="M1" s="35"/>
    </row>
    <row r="2" s="33" customFormat="1" ht="25.5" spans="1:14">
      <c r="A2" s="37" t="s">
        <v>96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="33" customFormat="1" ht="25.5" spans="2:14">
      <c r="B3" s="38"/>
      <c r="C3" s="38"/>
      <c r="D3" s="38"/>
      <c r="E3" s="38"/>
      <c r="F3" s="38"/>
      <c r="G3" s="38"/>
      <c r="H3" s="38"/>
      <c r="I3" s="38"/>
      <c r="J3" s="38"/>
      <c r="M3" s="43" t="s">
        <v>97</v>
      </c>
      <c r="N3" s="43" t="s">
        <v>98</v>
      </c>
    </row>
    <row r="4" s="33" customFormat="1" ht="27" customHeight="1" spans="1:14">
      <c r="A4" s="39" t="s">
        <v>99</v>
      </c>
      <c r="B4" s="45" t="s">
        <v>100</v>
      </c>
      <c r="C4" s="46" t="s">
        <v>101</v>
      </c>
      <c r="D4" s="46" t="s">
        <v>102</v>
      </c>
      <c r="E4" s="46" t="s">
        <v>103</v>
      </c>
      <c r="F4" s="46" t="s">
        <v>104</v>
      </c>
      <c r="G4" s="46" t="s">
        <v>105</v>
      </c>
      <c r="H4" s="46" t="s">
        <v>106</v>
      </c>
      <c r="I4" s="46" t="s">
        <v>107</v>
      </c>
      <c r="J4" s="46" t="s">
        <v>108</v>
      </c>
      <c r="K4" s="46" t="s">
        <v>109</v>
      </c>
      <c r="L4" s="46" t="s">
        <v>110</v>
      </c>
      <c r="M4" s="46" t="s">
        <v>111</v>
      </c>
      <c r="N4" s="46" t="s">
        <v>51</v>
      </c>
    </row>
    <row r="5" s="33" customFormat="1" ht="33.75" spans="1:14">
      <c r="A5" s="41">
        <v>1</v>
      </c>
      <c r="B5" s="47" t="s">
        <v>112</v>
      </c>
      <c r="C5" s="48" t="s">
        <v>113</v>
      </c>
      <c r="D5" s="48" t="s">
        <v>114</v>
      </c>
      <c r="E5" s="48" t="s">
        <v>115</v>
      </c>
      <c r="F5" s="48">
        <v>5200</v>
      </c>
      <c r="G5" s="48">
        <v>5200</v>
      </c>
      <c r="H5" s="48">
        <v>0</v>
      </c>
      <c r="I5" s="48">
        <v>0</v>
      </c>
      <c r="J5" s="48" t="s">
        <v>116</v>
      </c>
      <c r="K5" s="48" t="s">
        <v>117</v>
      </c>
      <c r="L5" s="48"/>
      <c r="M5" s="49">
        <v>0</v>
      </c>
      <c r="N5" s="48" t="s">
        <v>64</v>
      </c>
    </row>
    <row r="6" s="33" customFormat="1" ht="157.5" spans="1:14">
      <c r="A6" s="41">
        <v>2</v>
      </c>
      <c r="B6" s="47" t="s">
        <v>118</v>
      </c>
      <c r="C6" s="48" t="s">
        <v>113</v>
      </c>
      <c r="D6" s="48" t="s">
        <v>119</v>
      </c>
      <c r="E6" s="48" t="s">
        <v>120</v>
      </c>
      <c r="F6" s="48">
        <v>880</v>
      </c>
      <c r="G6" s="48">
        <v>880</v>
      </c>
      <c r="H6" s="48">
        <v>0</v>
      </c>
      <c r="I6" s="48">
        <v>0</v>
      </c>
      <c r="J6" s="48" t="s">
        <v>121</v>
      </c>
      <c r="K6" s="48" t="s">
        <v>122</v>
      </c>
      <c r="L6" s="48" t="s">
        <v>123</v>
      </c>
      <c r="M6" s="49">
        <v>0</v>
      </c>
      <c r="N6" s="48" t="s">
        <v>64</v>
      </c>
    </row>
    <row r="7" s="33" customFormat="1" ht="45" spans="1:14">
      <c r="A7" s="41">
        <v>3</v>
      </c>
      <c r="B7" s="47" t="s">
        <v>124</v>
      </c>
      <c r="C7" s="48" t="s">
        <v>125</v>
      </c>
      <c r="D7" s="48" t="s">
        <v>114</v>
      </c>
      <c r="E7" s="48" t="s">
        <v>126</v>
      </c>
      <c r="F7" s="48">
        <v>5250</v>
      </c>
      <c r="G7" s="48">
        <v>3500</v>
      </c>
      <c r="H7" s="48">
        <v>0</v>
      </c>
      <c r="I7" s="48">
        <v>0</v>
      </c>
      <c r="J7" s="48" t="s">
        <v>127</v>
      </c>
      <c r="K7" s="48" t="s">
        <v>127</v>
      </c>
      <c r="L7" s="48" t="s">
        <v>128</v>
      </c>
      <c r="M7" s="49">
        <v>0</v>
      </c>
      <c r="N7" s="48" t="s">
        <v>48</v>
      </c>
    </row>
    <row r="8" s="33" customFormat="1" ht="45" spans="1:14">
      <c r="A8" s="41">
        <v>4</v>
      </c>
      <c r="B8" s="47" t="s">
        <v>129</v>
      </c>
      <c r="C8" s="48" t="s">
        <v>125</v>
      </c>
      <c r="D8" s="48" t="s">
        <v>114</v>
      </c>
      <c r="E8" s="48" t="s">
        <v>130</v>
      </c>
      <c r="F8" s="48">
        <v>650</v>
      </c>
      <c r="G8" s="48">
        <v>530</v>
      </c>
      <c r="H8" s="48">
        <v>0</v>
      </c>
      <c r="I8" s="48">
        <v>0</v>
      </c>
      <c r="J8" s="48" t="s">
        <v>127</v>
      </c>
      <c r="K8" s="48" t="s">
        <v>127</v>
      </c>
      <c r="L8" s="48" t="s">
        <v>128</v>
      </c>
      <c r="M8" s="49">
        <v>0</v>
      </c>
      <c r="N8" s="48" t="s">
        <v>48</v>
      </c>
    </row>
    <row r="9" s="33" customFormat="1" ht="45" spans="1:14">
      <c r="A9" s="41">
        <v>5</v>
      </c>
      <c r="B9" s="47" t="s">
        <v>131</v>
      </c>
      <c r="C9" s="48" t="s">
        <v>113</v>
      </c>
      <c r="D9" s="48" t="s">
        <v>114</v>
      </c>
      <c r="E9" s="48" t="s">
        <v>115</v>
      </c>
      <c r="F9" s="48">
        <v>784</v>
      </c>
      <c r="G9" s="48">
        <v>784</v>
      </c>
      <c r="H9" s="48">
        <v>0</v>
      </c>
      <c r="I9" s="48">
        <v>0</v>
      </c>
      <c r="J9" s="48" t="s">
        <v>132</v>
      </c>
      <c r="K9" s="48" t="s">
        <v>133</v>
      </c>
      <c r="L9" s="48" t="s">
        <v>128</v>
      </c>
      <c r="M9" s="49">
        <v>0</v>
      </c>
      <c r="N9" s="48" t="s">
        <v>48</v>
      </c>
    </row>
    <row r="10" s="33" customFormat="1" ht="56.25" spans="1:14">
      <c r="A10" s="41">
        <v>6</v>
      </c>
      <c r="B10" s="47" t="s">
        <v>134</v>
      </c>
      <c r="C10" s="48" t="s">
        <v>125</v>
      </c>
      <c r="D10" s="48" t="s">
        <v>114</v>
      </c>
      <c r="E10" s="48" t="s">
        <v>135</v>
      </c>
      <c r="F10" s="48">
        <v>338</v>
      </c>
      <c r="G10" s="48">
        <v>274</v>
      </c>
      <c r="H10" s="48">
        <v>0</v>
      </c>
      <c r="I10" s="48">
        <v>0</v>
      </c>
      <c r="J10" s="48" t="s">
        <v>136</v>
      </c>
      <c r="K10" s="48" t="s">
        <v>136</v>
      </c>
      <c r="L10" s="48" t="s">
        <v>137</v>
      </c>
      <c r="M10" s="49">
        <v>0</v>
      </c>
      <c r="N10" s="48" t="s">
        <v>48</v>
      </c>
    </row>
    <row r="11" s="33" customFormat="1" ht="56.25" spans="1:14">
      <c r="A11" s="41">
        <v>7</v>
      </c>
      <c r="B11" s="47" t="s">
        <v>138</v>
      </c>
      <c r="C11" s="48" t="s">
        <v>125</v>
      </c>
      <c r="D11" s="48" t="s">
        <v>114</v>
      </c>
      <c r="E11" s="48" t="s">
        <v>135</v>
      </c>
      <c r="F11" s="48">
        <v>320</v>
      </c>
      <c r="G11" s="48">
        <v>252</v>
      </c>
      <c r="H11" s="48">
        <v>0</v>
      </c>
      <c r="I11" s="48">
        <v>0</v>
      </c>
      <c r="J11" s="48" t="s">
        <v>136</v>
      </c>
      <c r="K11" s="48" t="s">
        <v>136</v>
      </c>
      <c r="L11" s="48" t="s">
        <v>137</v>
      </c>
      <c r="M11" s="49">
        <v>0</v>
      </c>
      <c r="N11" s="48" t="s">
        <v>48</v>
      </c>
    </row>
    <row r="12" s="33" customFormat="1" ht="45" spans="1:14">
      <c r="A12" s="41">
        <v>8</v>
      </c>
      <c r="B12" s="47" t="s">
        <v>139</v>
      </c>
      <c r="C12" s="48" t="s">
        <v>125</v>
      </c>
      <c r="D12" s="48" t="s">
        <v>114</v>
      </c>
      <c r="E12" s="48" t="s">
        <v>130</v>
      </c>
      <c r="F12" s="48">
        <v>6000</v>
      </c>
      <c r="G12" s="48">
        <v>2500</v>
      </c>
      <c r="H12" s="48">
        <v>200</v>
      </c>
      <c r="I12" s="48">
        <v>200</v>
      </c>
      <c r="J12" s="48" t="s">
        <v>140</v>
      </c>
      <c r="K12" s="48" t="s">
        <v>117</v>
      </c>
      <c r="L12" s="48" t="s">
        <v>117</v>
      </c>
      <c r="M12" s="50">
        <v>0.08</v>
      </c>
      <c r="N12" s="48" t="s">
        <v>45</v>
      </c>
    </row>
    <row r="13" s="33" customFormat="1" ht="33.75" spans="1:14">
      <c r="A13" s="41">
        <v>9</v>
      </c>
      <c r="B13" s="47" t="s">
        <v>141</v>
      </c>
      <c r="C13" s="48" t="s">
        <v>125</v>
      </c>
      <c r="D13" s="48" t="s">
        <v>114</v>
      </c>
      <c r="E13" s="48" t="s">
        <v>142</v>
      </c>
      <c r="F13" s="48">
        <v>15000</v>
      </c>
      <c r="G13" s="48">
        <v>7500</v>
      </c>
      <c r="H13" s="48">
        <v>0</v>
      </c>
      <c r="I13" s="48">
        <v>5</v>
      </c>
      <c r="J13" s="48" t="s">
        <v>143</v>
      </c>
      <c r="K13" s="48" t="s">
        <v>144</v>
      </c>
      <c r="L13" s="48"/>
      <c r="M13" s="50">
        <v>0.0007</v>
      </c>
      <c r="N13" s="48" t="s">
        <v>73</v>
      </c>
    </row>
    <row r="14" s="33" customFormat="1" ht="78.75" spans="1:14">
      <c r="A14" s="41">
        <v>10</v>
      </c>
      <c r="B14" s="47" t="s">
        <v>145</v>
      </c>
      <c r="C14" s="48" t="s">
        <v>113</v>
      </c>
      <c r="D14" s="48" t="s">
        <v>119</v>
      </c>
      <c r="E14" s="48" t="s">
        <v>115</v>
      </c>
      <c r="F14" s="48">
        <v>7000</v>
      </c>
      <c r="G14" s="48">
        <v>7000</v>
      </c>
      <c r="H14" s="48">
        <v>0</v>
      </c>
      <c r="I14" s="48">
        <v>0</v>
      </c>
      <c r="J14" s="48" t="s">
        <v>146</v>
      </c>
      <c r="K14" s="48"/>
      <c r="L14" s="48" t="s">
        <v>147</v>
      </c>
      <c r="M14" s="49">
        <v>0</v>
      </c>
      <c r="N14" s="48" t="s">
        <v>80</v>
      </c>
    </row>
    <row r="15" s="33" customFormat="1" ht="22.5" spans="1:14">
      <c r="A15" s="41">
        <v>11</v>
      </c>
      <c r="B15" s="47" t="s">
        <v>148</v>
      </c>
      <c r="C15" s="48" t="s">
        <v>113</v>
      </c>
      <c r="D15" s="48" t="s">
        <v>149</v>
      </c>
      <c r="E15" s="48" t="s">
        <v>150</v>
      </c>
      <c r="F15" s="48">
        <v>11000</v>
      </c>
      <c r="G15" s="48">
        <v>11000</v>
      </c>
      <c r="H15" s="48">
        <v>12</v>
      </c>
      <c r="I15" s="48">
        <v>12</v>
      </c>
      <c r="J15" s="48" t="s">
        <v>151</v>
      </c>
      <c r="K15" s="48"/>
      <c r="L15" s="48"/>
      <c r="M15" s="50">
        <v>0.0011</v>
      </c>
      <c r="N15" s="48" t="s">
        <v>64</v>
      </c>
    </row>
    <row r="16" s="33" customFormat="1" ht="45" spans="1:14">
      <c r="A16" s="41">
        <v>12</v>
      </c>
      <c r="B16" s="47" t="s">
        <v>152</v>
      </c>
      <c r="C16" s="48" t="s">
        <v>113</v>
      </c>
      <c r="D16" s="48" t="s">
        <v>119</v>
      </c>
      <c r="E16" s="48" t="s">
        <v>115</v>
      </c>
      <c r="F16" s="48">
        <v>3300</v>
      </c>
      <c r="G16" s="48">
        <v>3300</v>
      </c>
      <c r="H16" s="48">
        <v>0</v>
      </c>
      <c r="I16" s="48">
        <v>0</v>
      </c>
      <c r="J16" s="48" t="s">
        <v>153</v>
      </c>
      <c r="K16" s="48"/>
      <c r="L16" s="48"/>
      <c r="M16" s="49">
        <v>0</v>
      </c>
      <c r="N16" s="48" t="s">
        <v>64</v>
      </c>
    </row>
    <row r="17" s="33" customFormat="1" ht="22.5" spans="1:14">
      <c r="A17" s="41">
        <v>13</v>
      </c>
      <c r="B17" s="47" t="s">
        <v>154</v>
      </c>
      <c r="C17" s="48" t="s">
        <v>125</v>
      </c>
      <c r="D17" s="48" t="s">
        <v>119</v>
      </c>
      <c r="E17" s="48" t="s">
        <v>130</v>
      </c>
      <c r="F17" s="48">
        <v>22000</v>
      </c>
      <c r="G17" s="48">
        <v>5000</v>
      </c>
      <c r="H17" s="48">
        <v>0</v>
      </c>
      <c r="I17" s="48">
        <v>0</v>
      </c>
      <c r="J17" s="48" t="s">
        <v>155</v>
      </c>
      <c r="K17" s="48"/>
      <c r="L17" s="48"/>
      <c r="M17" s="49">
        <v>0</v>
      </c>
      <c r="N17" s="48" t="s">
        <v>64</v>
      </c>
    </row>
  </sheetData>
  <mergeCells count="1">
    <mergeCell ref="A2:N2"/>
  </mergeCells>
  <pageMargins left="0.393055555555556" right="0.511805555555556" top="0.590277777777778" bottom="0.511805555555556" header="0.511805555555556" footer="0.511805555555556"/>
  <pageSetup paperSize="9" orientation="landscape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workbookViewId="0">
      <selection activeCell="C6" sqref="C6"/>
    </sheetView>
  </sheetViews>
  <sheetFormatPr defaultColWidth="9" defaultRowHeight="13.5" outlineLevelRow="5"/>
  <cols>
    <col min="1" max="1" width="4.75" style="33" customWidth="1"/>
    <col min="2" max="9" width="9" style="33"/>
    <col min="10" max="10" width="15.5666666666667" style="33" customWidth="1"/>
    <col min="11" max="16384" width="9" style="33"/>
  </cols>
  <sheetData>
    <row r="1" s="33" customFormat="1" ht="14.25" spans="1:11">
      <c r="A1" s="35"/>
      <c r="B1" s="36" t="s">
        <v>156</v>
      </c>
      <c r="C1" s="35"/>
      <c r="D1" s="35"/>
      <c r="E1" s="35"/>
      <c r="F1" s="35"/>
      <c r="G1" s="35"/>
      <c r="H1" s="35"/>
      <c r="I1" s="35"/>
      <c r="J1" s="35"/>
      <c r="K1" s="35"/>
    </row>
    <row r="2" s="33" customFormat="1" ht="25.5" spans="1:14">
      <c r="A2" s="37" t="s">
        <v>157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="33" customFormat="1" ht="25.5" spans="2:14">
      <c r="B3" s="38"/>
      <c r="C3" s="38"/>
      <c r="D3" s="38"/>
      <c r="E3" s="38"/>
      <c r="F3" s="38"/>
      <c r="G3" s="38"/>
      <c r="H3" s="38"/>
      <c r="I3" s="38"/>
      <c r="J3" s="38"/>
      <c r="M3" s="43" t="s">
        <v>97</v>
      </c>
      <c r="N3" s="43" t="s">
        <v>98</v>
      </c>
    </row>
    <row r="4" s="34" customFormat="1" ht="30" customHeight="1" spans="1:14">
      <c r="A4" s="39" t="s">
        <v>99</v>
      </c>
      <c r="B4" s="40" t="s">
        <v>100</v>
      </c>
      <c r="C4" s="40" t="s">
        <v>101</v>
      </c>
      <c r="D4" s="40" t="s">
        <v>102</v>
      </c>
      <c r="E4" s="40" t="s">
        <v>103</v>
      </c>
      <c r="F4" s="40" t="s">
        <v>104</v>
      </c>
      <c r="G4" s="40" t="s">
        <v>105</v>
      </c>
      <c r="H4" s="40" t="s">
        <v>106</v>
      </c>
      <c r="I4" s="40" t="s">
        <v>107</v>
      </c>
      <c r="J4" s="40" t="s">
        <v>108</v>
      </c>
      <c r="K4" s="40" t="s">
        <v>109</v>
      </c>
      <c r="L4" s="40" t="s">
        <v>110</v>
      </c>
      <c r="M4" s="40" t="s">
        <v>111</v>
      </c>
      <c r="N4" s="40" t="s">
        <v>51</v>
      </c>
    </row>
    <row r="5" s="33" customFormat="1" ht="67.5" spans="1:14">
      <c r="A5" s="41">
        <v>1</v>
      </c>
      <c r="B5" s="42" t="s">
        <v>158</v>
      </c>
      <c r="C5" s="42" t="s">
        <v>159</v>
      </c>
      <c r="D5" s="42" t="s">
        <v>160</v>
      </c>
      <c r="E5" s="42" t="s">
        <v>114</v>
      </c>
      <c r="F5" s="42">
        <v>48000</v>
      </c>
      <c r="G5" s="42">
        <v>3000</v>
      </c>
      <c r="H5" s="42">
        <v>1200</v>
      </c>
      <c r="I5" s="42">
        <v>2400</v>
      </c>
      <c r="J5" s="42" t="s">
        <v>161</v>
      </c>
      <c r="K5" s="42" t="s">
        <v>162</v>
      </c>
      <c r="L5" s="42"/>
      <c r="M5" s="44">
        <v>0.8</v>
      </c>
      <c r="N5" s="42" t="s">
        <v>77</v>
      </c>
    </row>
    <row r="6" s="33" customFormat="1" ht="168.75" spans="1:14">
      <c r="A6" s="41">
        <v>2</v>
      </c>
      <c r="B6" s="42" t="s">
        <v>163</v>
      </c>
      <c r="C6" s="42" t="s">
        <v>159</v>
      </c>
      <c r="D6" s="42" t="s">
        <v>164</v>
      </c>
      <c r="E6" s="42" t="s">
        <v>114</v>
      </c>
      <c r="F6" s="42">
        <v>65030</v>
      </c>
      <c r="G6" s="42">
        <v>10000</v>
      </c>
      <c r="H6" s="42">
        <v>0</v>
      </c>
      <c r="I6" s="42">
        <v>3742</v>
      </c>
      <c r="J6" s="42" t="s">
        <v>165</v>
      </c>
      <c r="K6" s="42"/>
      <c r="L6" s="42"/>
      <c r="M6" s="44">
        <v>0.3742</v>
      </c>
      <c r="N6" s="42" t="s">
        <v>74</v>
      </c>
    </row>
  </sheetData>
  <mergeCells count="1">
    <mergeCell ref="A2:N2"/>
  </mergeCells>
  <pageMargins left="0.75" right="0.75" top="1" bottom="1" header="0.5" footer="0.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6"/>
  <sheetViews>
    <sheetView workbookViewId="0">
      <selection activeCell="W6" sqref="W6"/>
    </sheetView>
  </sheetViews>
  <sheetFormatPr defaultColWidth="9" defaultRowHeight="14.25"/>
  <cols>
    <col min="1" max="1" width="3.5" style="11" customWidth="1"/>
    <col min="2" max="2" width="8.25" style="11" customWidth="1"/>
    <col min="3" max="3" width="5" style="11" customWidth="1"/>
    <col min="4" max="4" width="4.875" style="11" customWidth="1"/>
    <col min="5" max="5" width="4.375" style="11" customWidth="1"/>
    <col min="6" max="6" width="4.5" style="11" customWidth="1"/>
    <col min="7" max="7" width="4.875" style="11" customWidth="1"/>
    <col min="8" max="9" width="4.5" style="11" customWidth="1"/>
    <col min="10" max="11" width="4.75" style="11" customWidth="1"/>
    <col min="12" max="13" width="4.5" style="11" customWidth="1"/>
    <col min="14" max="18" width="4.25" style="11" customWidth="1"/>
    <col min="19" max="19" width="4.5" style="11" customWidth="1"/>
    <col min="20" max="20" width="4.75" style="11" customWidth="1"/>
    <col min="21" max="21" width="8.375" style="11" customWidth="1"/>
    <col min="22" max="16384" width="9" style="11"/>
  </cols>
  <sheetData>
    <row r="1" s="11" customFormat="1" spans="1:2">
      <c r="A1" s="12" t="s">
        <v>166</v>
      </c>
      <c r="B1" s="12"/>
    </row>
    <row r="2" s="11" customFormat="1" ht="53.25" customHeight="1" spans="1:21">
      <c r="A2" s="13" t="s">
        <v>167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="11" customFormat="1" ht="28" customHeight="1" spans="1:21">
      <c r="A3" s="19" t="s">
        <v>99</v>
      </c>
      <c r="B3" s="20" t="s">
        <v>168</v>
      </c>
      <c r="C3" s="21" t="s">
        <v>169</v>
      </c>
      <c r="D3" s="22"/>
      <c r="E3" s="14" t="s">
        <v>170</v>
      </c>
      <c r="F3" s="14"/>
      <c r="G3" s="23" t="s">
        <v>171</v>
      </c>
      <c r="H3" s="24"/>
      <c r="I3" s="24"/>
      <c r="J3" s="24"/>
      <c r="K3" s="24"/>
      <c r="L3" s="24"/>
      <c r="M3" s="24"/>
      <c r="N3" s="24"/>
      <c r="O3" s="24"/>
      <c r="P3" s="31"/>
      <c r="Q3" s="14" t="s">
        <v>172</v>
      </c>
      <c r="R3" s="14"/>
      <c r="S3" s="14" t="s">
        <v>173</v>
      </c>
      <c r="T3" s="14"/>
      <c r="U3" s="19" t="s">
        <v>174</v>
      </c>
    </row>
    <row r="4" s="11" customFormat="1" ht="43" customHeight="1" spans="1:24">
      <c r="A4" s="25"/>
      <c r="B4" s="26"/>
      <c r="C4" s="27"/>
      <c r="D4" s="28"/>
      <c r="E4" s="14" t="s">
        <v>175</v>
      </c>
      <c r="F4" s="14"/>
      <c r="G4" s="14" t="s">
        <v>176</v>
      </c>
      <c r="H4" s="14"/>
      <c r="I4" s="14" t="s">
        <v>177</v>
      </c>
      <c r="J4" s="14"/>
      <c r="K4" s="14" t="s">
        <v>178</v>
      </c>
      <c r="L4" s="14"/>
      <c r="M4" s="14" t="s">
        <v>179</v>
      </c>
      <c r="N4" s="14"/>
      <c r="O4" s="14" t="s">
        <v>180</v>
      </c>
      <c r="P4" s="14"/>
      <c r="Q4" s="14" t="s">
        <v>181</v>
      </c>
      <c r="R4" s="14"/>
      <c r="S4" s="14" t="s">
        <v>182</v>
      </c>
      <c r="T4" s="14"/>
      <c r="U4" s="25"/>
      <c r="X4" s="32"/>
    </row>
    <row r="5" s="11" customFormat="1" ht="33" customHeight="1" spans="1:21">
      <c r="A5" s="29"/>
      <c r="B5" s="30"/>
      <c r="C5" s="14" t="s">
        <v>183</v>
      </c>
      <c r="D5" s="14" t="s">
        <v>184</v>
      </c>
      <c r="E5" s="15" t="s">
        <v>185</v>
      </c>
      <c r="F5" s="15" t="s">
        <v>186</v>
      </c>
      <c r="G5" s="15" t="s">
        <v>185</v>
      </c>
      <c r="H5" s="15" t="s">
        <v>186</v>
      </c>
      <c r="I5" s="15" t="s">
        <v>185</v>
      </c>
      <c r="J5" s="15" t="s">
        <v>186</v>
      </c>
      <c r="K5" s="15" t="s">
        <v>185</v>
      </c>
      <c r="L5" s="15" t="s">
        <v>186</v>
      </c>
      <c r="M5" s="15" t="s">
        <v>185</v>
      </c>
      <c r="N5" s="15" t="s">
        <v>186</v>
      </c>
      <c r="O5" s="15" t="s">
        <v>185</v>
      </c>
      <c r="P5" s="15" t="s">
        <v>186</v>
      </c>
      <c r="Q5" s="15" t="s">
        <v>185</v>
      </c>
      <c r="R5" s="15" t="s">
        <v>186</v>
      </c>
      <c r="S5" s="15" t="s">
        <v>185</v>
      </c>
      <c r="T5" s="15" t="s">
        <v>186</v>
      </c>
      <c r="U5" s="29"/>
    </row>
    <row r="6" s="11" customFormat="1" ht="35.1" customHeight="1" spans="1:21">
      <c r="A6" s="14">
        <v>1</v>
      </c>
      <c r="B6" s="14" t="s">
        <v>42</v>
      </c>
      <c r="C6" s="15">
        <f t="shared" ref="C6:C15" si="0">SUM(E6,G6,I6,K6,M6,O6,Q6,S6)</f>
        <v>152</v>
      </c>
      <c r="D6" s="15">
        <f t="shared" ref="D6:D15" si="1">SUM(F6,H6,J6,L6,N6,P6,R6,T6)</f>
        <v>152</v>
      </c>
      <c r="E6" s="15">
        <v>19</v>
      </c>
      <c r="F6" s="15">
        <v>19</v>
      </c>
      <c r="G6" s="15">
        <v>19</v>
      </c>
      <c r="H6" s="15">
        <v>19</v>
      </c>
      <c r="I6" s="15">
        <v>19</v>
      </c>
      <c r="J6" s="15">
        <v>19</v>
      </c>
      <c r="K6" s="15">
        <v>19</v>
      </c>
      <c r="L6" s="15">
        <v>19</v>
      </c>
      <c r="M6" s="15">
        <v>19</v>
      </c>
      <c r="N6" s="15">
        <v>19</v>
      </c>
      <c r="O6" s="15">
        <v>19</v>
      </c>
      <c r="P6" s="15">
        <v>19</v>
      </c>
      <c r="Q6" s="15">
        <v>19</v>
      </c>
      <c r="R6" s="15">
        <v>19</v>
      </c>
      <c r="S6" s="15">
        <v>19</v>
      </c>
      <c r="T6" s="15">
        <v>19</v>
      </c>
      <c r="U6" s="18">
        <f t="shared" ref="U6:U15" si="2">AVERAGE(D6/C6)</f>
        <v>1</v>
      </c>
    </row>
    <row r="7" s="11" customFormat="1" ht="35.1" customHeight="1" spans="1:21">
      <c r="A7" s="14">
        <v>2</v>
      </c>
      <c r="B7" s="14" t="s">
        <v>187</v>
      </c>
      <c r="C7" s="15">
        <f t="shared" si="0"/>
        <v>112</v>
      </c>
      <c r="D7" s="15">
        <f t="shared" si="1"/>
        <v>112</v>
      </c>
      <c r="E7" s="15">
        <v>14</v>
      </c>
      <c r="F7" s="15">
        <v>14</v>
      </c>
      <c r="G7" s="15">
        <v>14</v>
      </c>
      <c r="H7" s="15">
        <v>14</v>
      </c>
      <c r="I7" s="15">
        <v>14</v>
      </c>
      <c r="J7" s="15">
        <v>14</v>
      </c>
      <c r="K7" s="15">
        <v>14</v>
      </c>
      <c r="L7" s="15">
        <v>14</v>
      </c>
      <c r="M7" s="15">
        <v>14</v>
      </c>
      <c r="N7" s="15">
        <v>14</v>
      </c>
      <c r="O7" s="15">
        <v>14</v>
      </c>
      <c r="P7" s="15">
        <v>14</v>
      </c>
      <c r="Q7" s="15">
        <v>14</v>
      </c>
      <c r="R7" s="15">
        <v>14</v>
      </c>
      <c r="S7" s="15">
        <v>14</v>
      </c>
      <c r="T7" s="15">
        <v>14</v>
      </c>
      <c r="U7" s="18">
        <f t="shared" si="2"/>
        <v>1</v>
      </c>
    </row>
    <row r="8" s="11" customFormat="1" ht="35.1" customHeight="1" spans="1:21">
      <c r="A8" s="14">
        <v>3</v>
      </c>
      <c r="B8" s="14" t="s">
        <v>48</v>
      </c>
      <c r="C8" s="15">
        <f t="shared" si="0"/>
        <v>264</v>
      </c>
      <c r="D8" s="15">
        <f t="shared" si="1"/>
        <v>260</v>
      </c>
      <c r="E8" s="15">
        <v>33</v>
      </c>
      <c r="F8" s="15">
        <v>33</v>
      </c>
      <c r="G8" s="15">
        <v>33</v>
      </c>
      <c r="H8" s="15">
        <v>33</v>
      </c>
      <c r="I8" s="15">
        <v>33</v>
      </c>
      <c r="J8" s="15">
        <v>33</v>
      </c>
      <c r="K8" s="15">
        <v>33</v>
      </c>
      <c r="L8" s="15">
        <v>32</v>
      </c>
      <c r="M8" s="15">
        <v>33</v>
      </c>
      <c r="N8" s="15">
        <v>33</v>
      </c>
      <c r="O8" s="15">
        <v>33</v>
      </c>
      <c r="P8" s="15">
        <v>33</v>
      </c>
      <c r="Q8" s="15">
        <v>33</v>
      </c>
      <c r="R8" s="15">
        <v>33</v>
      </c>
      <c r="S8" s="15">
        <v>33</v>
      </c>
      <c r="T8" s="15">
        <v>30</v>
      </c>
      <c r="U8" s="18">
        <f t="shared" si="2"/>
        <v>0.984848484848485</v>
      </c>
    </row>
    <row r="9" s="11" customFormat="1" ht="35.1" customHeight="1" spans="1:21">
      <c r="A9" s="14">
        <v>4</v>
      </c>
      <c r="B9" s="14" t="s">
        <v>43</v>
      </c>
      <c r="C9" s="15">
        <f t="shared" si="0"/>
        <v>296</v>
      </c>
      <c r="D9" s="15">
        <f t="shared" si="1"/>
        <v>290</v>
      </c>
      <c r="E9" s="15">
        <v>37</v>
      </c>
      <c r="F9" s="15">
        <v>37</v>
      </c>
      <c r="G9" s="15">
        <v>37</v>
      </c>
      <c r="H9" s="15">
        <v>37</v>
      </c>
      <c r="I9" s="15">
        <v>37</v>
      </c>
      <c r="J9" s="15">
        <v>34</v>
      </c>
      <c r="K9" s="15">
        <v>37</v>
      </c>
      <c r="L9" s="15">
        <v>35</v>
      </c>
      <c r="M9" s="15">
        <v>37</v>
      </c>
      <c r="N9" s="15">
        <v>37</v>
      </c>
      <c r="O9" s="15">
        <v>37</v>
      </c>
      <c r="P9" s="15">
        <v>36</v>
      </c>
      <c r="Q9" s="15">
        <v>37</v>
      </c>
      <c r="R9" s="15">
        <v>37</v>
      </c>
      <c r="S9" s="15">
        <v>37</v>
      </c>
      <c r="T9" s="15">
        <v>37</v>
      </c>
      <c r="U9" s="18">
        <f t="shared" si="2"/>
        <v>0.97972972972973</v>
      </c>
    </row>
    <row r="10" s="11" customFormat="1" ht="35.1" customHeight="1" spans="1:21">
      <c r="A10" s="14">
        <v>5</v>
      </c>
      <c r="B10" s="14" t="s">
        <v>40</v>
      </c>
      <c r="C10" s="15">
        <f t="shared" si="0"/>
        <v>440</v>
      </c>
      <c r="D10" s="15">
        <f t="shared" si="1"/>
        <v>430</v>
      </c>
      <c r="E10" s="15">
        <v>55</v>
      </c>
      <c r="F10" s="15">
        <v>55</v>
      </c>
      <c r="G10" s="15">
        <v>55</v>
      </c>
      <c r="H10" s="15">
        <v>51</v>
      </c>
      <c r="I10" s="15">
        <v>55</v>
      </c>
      <c r="J10" s="15">
        <v>54</v>
      </c>
      <c r="K10" s="15">
        <v>55</v>
      </c>
      <c r="L10" s="15">
        <v>54</v>
      </c>
      <c r="M10" s="15">
        <v>55</v>
      </c>
      <c r="N10" s="15">
        <v>55</v>
      </c>
      <c r="O10" s="15">
        <v>55</v>
      </c>
      <c r="P10" s="15">
        <v>55</v>
      </c>
      <c r="Q10" s="15">
        <v>55</v>
      </c>
      <c r="R10" s="15">
        <v>54</v>
      </c>
      <c r="S10" s="15">
        <v>55</v>
      </c>
      <c r="T10" s="15">
        <v>52</v>
      </c>
      <c r="U10" s="18">
        <f t="shared" si="2"/>
        <v>0.977272727272727</v>
      </c>
    </row>
    <row r="11" s="11" customFormat="1" ht="35.1" customHeight="1" spans="1:21">
      <c r="A11" s="14">
        <v>6</v>
      </c>
      <c r="B11" s="14" t="s">
        <v>39</v>
      </c>
      <c r="C11" s="15">
        <f t="shared" si="0"/>
        <v>280</v>
      </c>
      <c r="D11" s="15">
        <f t="shared" si="1"/>
        <v>269</v>
      </c>
      <c r="E11" s="15">
        <v>35</v>
      </c>
      <c r="F11" s="15">
        <v>33</v>
      </c>
      <c r="G11" s="15">
        <v>35</v>
      </c>
      <c r="H11" s="15">
        <v>34</v>
      </c>
      <c r="I11" s="15">
        <v>35</v>
      </c>
      <c r="J11" s="15">
        <v>33</v>
      </c>
      <c r="K11" s="15">
        <v>35</v>
      </c>
      <c r="L11" s="15">
        <v>34</v>
      </c>
      <c r="M11" s="15">
        <v>35</v>
      </c>
      <c r="N11" s="15">
        <v>34</v>
      </c>
      <c r="O11" s="15">
        <v>35</v>
      </c>
      <c r="P11" s="15">
        <v>34</v>
      </c>
      <c r="Q11" s="15">
        <v>35</v>
      </c>
      <c r="R11" s="15">
        <v>34</v>
      </c>
      <c r="S11" s="15">
        <v>35</v>
      </c>
      <c r="T11" s="15">
        <v>33</v>
      </c>
      <c r="U11" s="18">
        <f t="shared" si="2"/>
        <v>0.960714285714286</v>
      </c>
    </row>
    <row r="12" s="11" customFormat="1" ht="35.1" customHeight="1" spans="1:21">
      <c r="A12" s="14">
        <v>7</v>
      </c>
      <c r="B12" s="14" t="s">
        <v>45</v>
      </c>
      <c r="C12" s="15">
        <f t="shared" si="0"/>
        <v>272</v>
      </c>
      <c r="D12" s="15">
        <f t="shared" si="1"/>
        <v>258</v>
      </c>
      <c r="E12" s="15">
        <v>34</v>
      </c>
      <c r="F12" s="15">
        <v>33</v>
      </c>
      <c r="G12" s="15">
        <v>34</v>
      </c>
      <c r="H12" s="15">
        <v>32</v>
      </c>
      <c r="I12" s="15">
        <v>34</v>
      </c>
      <c r="J12" s="15">
        <v>32</v>
      </c>
      <c r="K12" s="15">
        <v>34</v>
      </c>
      <c r="L12" s="15">
        <v>33</v>
      </c>
      <c r="M12" s="15">
        <v>34</v>
      </c>
      <c r="N12" s="15">
        <v>32</v>
      </c>
      <c r="O12" s="15">
        <v>34</v>
      </c>
      <c r="P12" s="15">
        <v>32</v>
      </c>
      <c r="Q12" s="15">
        <v>34</v>
      </c>
      <c r="R12" s="15">
        <v>32</v>
      </c>
      <c r="S12" s="15">
        <v>34</v>
      </c>
      <c r="T12" s="15">
        <v>32</v>
      </c>
      <c r="U12" s="18">
        <f t="shared" si="2"/>
        <v>0.948529411764706</v>
      </c>
    </row>
    <row r="13" s="11" customFormat="1" ht="35.1" customHeight="1" spans="1:21">
      <c r="A13" s="14">
        <v>8</v>
      </c>
      <c r="B13" s="14" t="s">
        <v>47</v>
      </c>
      <c r="C13" s="15">
        <f t="shared" si="0"/>
        <v>184</v>
      </c>
      <c r="D13" s="15">
        <f t="shared" si="1"/>
        <v>169</v>
      </c>
      <c r="E13" s="15">
        <v>23</v>
      </c>
      <c r="F13" s="15">
        <v>23</v>
      </c>
      <c r="G13" s="15">
        <v>23</v>
      </c>
      <c r="H13" s="15">
        <v>23</v>
      </c>
      <c r="I13" s="15">
        <v>23</v>
      </c>
      <c r="J13" s="15">
        <v>21</v>
      </c>
      <c r="K13" s="15">
        <v>23</v>
      </c>
      <c r="L13" s="15">
        <v>18</v>
      </c>
      <c r="M13" s="15">
        <v>23</v>
      </c>
      <c r="N13" s="15">
        <v>23</v>
      </c>
      <c r="O13" s="15">
        <v>23</v>
      </c>
      <c r="P13" s="15">
        <v>21</v>
      </c>
      <c r="Q13" s="15">
        <v>23</v>
      </c>
      <c r="R13" s="15">
        <v>22</v>
      </c>
      <c r="S13" s="15">
        <v>23</v>
      </c>
      <c r="T13" s="15">
        <v>18</v>
      </c>
      <c r="U13" s="18">
        <f t="shared" si="2"/>
        <v>0.918478260869565</v>
      </c>
    </row>
    <row r="14" s="11" customFormat="1" ht="35.1" customHeight="1" spans="1:21">
      <c r="A14" s="14">
        <v>9</v>
      </c>
      <c r="B14" s="14" t="s">
        <v>41</v>
      </c>
      <c r="C14" s="15">
        <f t="shared" si="0"/>
        <v>184</v>
      </c>
      <c r="D14" s="15">
        <f t="shared" si="1"/>
        <v>152</v>
      </c>
      <c r="E14" s="15">
        <v>23</v>
      </c>
      <c r="F14" s="15">
        <v>22</v>
      </c>
      <c r="G14" s="15">
        <v>23</v>
      </c>
      <c r="H14" s="15">
        <v>22</v>
      </c>
      <c r="I14" s="15">
        <v>23</v>
      </c>
      <c r="J14" s="15">
        <v>18</v>
      </c>
      <c r="K14" s="15">
        <v>23</v>
      </c>
      <c r="L14" s="15">
        <v>19</v>
      </c>
      <c r="M14" s="15">
        <v>23</v>
      </c>
      <c r="N14" s="15">
        <v>22</v>
      </c>
      <c r="O14" s="15">
        <v>23</v>
      </c>
      <c r="P14" s="15">
        <v>15</v>
      </c>
      <c r="Q14" s="15">
        <v>23</v>
      </c>
      <c r="R14" s="15">
        <v>20</v>
      </c>
      <c r="S14" s="15">
        <v>23</v>
      </c>
      <c r="T14" s="15">
        <v>14</v>
      </c>
      <c r="U14" s="18">
        <f t="shared" si="2"/>
        <v>0.826086956521739</v>
      </c>
    </row>
    <row r="15" s="11" customFormat="1" ht="35.1" customHeight="1" spans="1:21">
      <c r="A15" s="14">
        <v>10</v>
      </c>
      <c r="B15" s="14" t="s">
        <v>44</v>
      </c>
      <c r="C15" s="15">
        <f t="shared" si="0"/>
        <v>776</v>
      </c>
      <c r="D15" s="15">
        <f t="shared" si="1"/>
        <v>637</v>
      </c>
      <c r="E15" s="15">
        <v>97</v>
      </c>
      <c r="F15" s="15">
        <v>90</v>
      </c>
      <c r="G15" s="15">
        <v>97</v>
      </c>
      <c r="H15" s="15">
        <v>86</v>
      </c>
      <c r="I15" s="15">
        <v>97</v>
      </c>
      <c r="J15" s="15">
        <v>82</v>
      </c>
      <c r="K15" s="15">
        <v>97</v>
      </c>
      <c r="L15" s="15">
        <v>76</v>
      </c>
      <c r="M15" s="15">
        <v>97</v>
      </c>
      <c r="N15" s="15">
        <v>89</v>
      </c>
      <c r="O15" s="15">
        <v>97</v>
      </c>
      <c r="P15" s="15">
        <v>83</v>
      </c>
      <c r="Q15" s="15">
        <v>97</v>
      </c>
      <c r="R15" s="15">
        <v>80</v>
      </c>
      <c r="S15" s="15">
        <v>97</v>
      </c>
      <c r="T15" s="15">
        <v>51</v>
      </c>
      <c r="U15" s="18">
        <f t="shared" si="2"/>
        <v>0.820876288659794</v>
      </c>
    </row>
    <row r="16" s="11" customFormat="1" ht="35.1" customHeight="1" spans="1:21">
      <c r="A16" s="16" t="s">
        <v>169</v>
      </c>
      <c r="B16" s="17"/>
      <c r="C16" s="15">
        <f t="shared" ref="C16:T16" si="3">SUM(C6:C15)</f>
        <v>2960</v>
      </c>
      <c r="D16" s="15">
        <f t="shared" si="3"/>
        <v>2729</v>
      </c>
      <c r="E16" s="15">
        <f t="shared" si="3"/>
        <v>370</v>
      </c>
      <c r="F16" s="15">
        <f t="shared" si="3"/>
        <v>359</v>
      </c>
      <c r="G16" s="15">
        <f t="shared" si="3"/>
        <v>370</v>
      </c>
      <c r="H16" s="15">
        <f t="shared" si="3"/>
        <v>351</v>
      </c>
      <c r="I16" s="15">
        <f t="shared" si="3"/>
        <v>370</v>
      </c>
      <c r="J16" s="15">
        <f t="shared" si="3"/>
        <v>340</v>
      </c>
      <c r="K16" s="15">
        <f t="shared" si="3"/>
        <v>370</v>
      </c>
      <c r="L16" s="15">
        <f t="shared" si="3"/>
        <v>334</v>
      </c>
      <c r="M16" s="15">
        <f t="shared" si="3"/>
        <v>370</v>
      </c>
      <c r="N16" s="15">
        <f t="shared" si="3"/>
        <v>358</v>
      </c>
      <c r="O16" s="15">
        <f t="shared" si="3"/>
        <v>370</v>
      </c>
      <c r="P16" s="15">
        <f t="shared" si="3"/>
        <v>342</v>
      </c>
      <c r="Q16" s="15">
        <f t="shared" si="3"/>
        <v>370</v>
      </c>
      <c r="R16" s="15">
        <f t="shared" si="3"/>
        <v>345</v>
      </c>
      <c r="S16" s="15">
        <f t="shared" si="3"/>
        <v>370</v>
      </c>
      <c r="T16" s="15">
        <f t="shared" si="3"/>
        <v>300</v>
      </c>
      <c r="U16" s="18">
        <f>D16/C16</f>
        <v>0.921959459459459</v>
      </c>
    </row>
  </sheetData>
  <mergeCells count="19">
    <mergeCell ref="A1:B1"/>
    <mergeCell ref="A2:U2"/>
    <mergeCell ref="E3:F3"/>
    <mergeCell ref="G3:P3"/>
    <mergeCell ref="Q3:R3"/>
    <mergeCell ref="S3:T3"/>
    <mergeCell ref="E4:F4"/>
    <mergeCell ref="G4:H4"/>
    <mergeCell ref="I4:J4"/>
    <mergeCell ref="K4:L4"/>
    <mergeCell ref="M4:N4"/>
    <mergeCell ref="O4:P4"/>
    <mergeCell ref="Q4:R4"/>
    <mergeCell ref="S4:T4"/>
    <mergeCell ref="A16:B16"/>
    <mergeCell ref="A3:A5"/>
    <mergeCell ref="B3:B5"/>
    <mergeCell ref="U3:U5"/>
    <mergeCell ref="C3:D4"/>
  </mergeCells>
  <pageMargins left="0.751388888888889" right="0.751388888888889" top="1" bottom="1" header="0.5" footer="0.5"/>
  <pageSetup paperSize="9" scale="86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4"/>
  <sheetViews>
    <sheetView workbookViewId="0">
      <selection activeCell="A2" sqref="A2:U2"/>
    </sheetView>
  </sheetViews>
  <sheetFormatPr defaultColWidth="9" defaultRowHeight="14.25"/>
  <cols>
    <col min="1" max="1" width="3.375" style="11" customWidth="1"/>
    <col min="2" max="2" width="8.375" style="11" customWidth="1"/>
    <col min="3" max="3" width="5.625" style="11" customWidth="1"/>
    <col min="4" max="4" width="5" style="11" customWidth="1"/>
    <col min="5" max="5" width="4.375" style="11" customWidth="1"/>
    <col min="6" max="6" width="4.5" style="11" customWidth="1"/>
    <col min="7" max="7" width="4.875" style="11" customWidth="1"/>
    <col min="8" max="9" width="4.5" style="11" customWidth="1"/>
    <col min="10" max="11" width="4.75" style="11" customWidth="1"/>
    <col min="12" max="13" width="4.5" style="11" customWidth="1"/>
    <col min="14" max="18" width="4.25" style="11" customWidth="1"/>
    <col min="19" max="19" width="4.5" style="11" customWidth="1"/>
    <col min="20" max="20" width="4.75" style="11" customWidth="1"/>
    <col min="21" max="21" width="7.625" style="11" customWidth="1"/>
    <col min="22" max="16384" width="9" style="11"/>
  </cols>
  <sheetData>
    <row r="1" s="11" customFormat="1" spans="1:2">
      <c r="A1" s="12" t="s">
        <v>188</v>
      </c>
      <c r="B1" s="12"/>
    </row>
    <row r="2" s="11" customFormat="1" ht="53.25" customHeight="1" spans="1:21">
      <c r="A2" s="13" t="s">
        <v>189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="11" customFormat="1" ht="48" customHeight="1" spans="1:21">
      <c r="A3" s="14" t="s">
        <v>99</v>
      </c>
      <c r="B3" s="14" t="s">
        <v>190</v>
      </c>
      <c r="C3" s="15" t="s">
        <v>169</v>
      </c>
      <c r="D3" s="15"/>
      <c r="E3" s="14" t="s">
        <v>170</v>
      </c>
      <c r="F3" s="14"/>
      <c r="G3" s="14" t="s">
        <v>171</v>
      </c>
      <c r="H3" s="14"/>
      <c r="I3" s="14"/>
      <c r="J3" s="14"/>
      <c r="K3" s="14"/>
      <c r="L3" s="14"/>
      <c r="M3" s="14"/>
      <c r="N3" s="14"/>
      <c r="O3" s="14"/>
      <c r="P3" s="14"/>
      <c r="Q3" s="14" t="s">
        <v>172</v>
      </c>
      <c r="R3" s="14"/>
      <c r="S3" s="14" t="s">
        <v>173</v>
      </c>
      <c r="T3" s="14"/>
      <c r="U3" s="14" t="s">
        <v>174</v>
      </c>
    </row>
    <row r="4" s="11" customFormat="1" ht="37.5" customHeight="1" spans="1:21">
      <c r="A4" s="14"/>
      <c r="B4" s="14"/>
      <c r="C4" s="15"/>
      <c r="D4" s="15"/>
      <c r="E4" s="14" t="s">
        <v>175</v>
      </c>
      <c r="F4" s="14"/>
      <c r="G4" s="14" t="s">
        <v>176</v>
      </c>
      <c r="H4" s="14"/>
      <c r="I4" s="14" t="s">
        <v>177</v>
      </c>
      <c r="J4" s="14"/>
      <c r="K4" s="14" t="s">
        <v>178</v>
      </c>
      <c r="L4" s="14"/>
      <c r="M4" s="14" t="s">
        <v>179</v>
      </c>
      <c r="N4" s="14"/>
      <c r="O4" s="14" t="s">
        <v>180</v>
      </c>
      <c r="P4" s="14"/>
      <c r="Q4" s="14" t="s">
        <v>181</v>
      </c>
      <c r="R4" s="14"/>
      <c r="S4" s="14" t="s">
        <v>182</v>
      </c>
      <c r="T4" s="14"/>
      <c r="U4" s="14"/>
    </row>
    <row r="5" s="11" customFormat="1" ht="35.1" customHeight="1" spans="1:21">
      <c r="A5" s="14"/>
      <c r="B5" s="14"/>
      <c r="C5" s="14" t="s">
        <v>183</v>
      </c>
      <c r="D5" s="14" t="s">
        <v>184</v>
      </c>
      <c r="E5" s="15" t="s">
        <v>185</v>
      </c>
      <c r="F5" s="15" t="s">
        <v>186</v>
      </c>
      <c r="G5" s="15" t="s">
        <v>185</v>
      </c>
      <c r="H5" s="15" t="s">
        <v>186</v>
      </c>
      <c r="I5" s="15" t="s">
        <v>185</v>
      </c>
      <c r="J5" s="15" t="s">
        <v>186</v>
      </c>
      <c r="K5" s="15" t="s">
        <v>185</v>
      </c>
      <c r="L5" s="15" t="s">
        <v>186</v>
      </c>
      <c r="M5" s="15" t="s">
        <v>185</v>
      </c>
      <c r="N5" s="15" t="s">
        <v>186</v>
      </c>
      <c r="O5" s="15" t="s">
        <v>185</v>
      </c>
      <c r="P5" s="15" t="s">
        <v>186</v>
      </c>
      <c r="Q5" s="15" t="s">
        <v>185</v>
      </c>
      <c r="R5" s="15" t="s">
        <v>186</v>
      </c>
      <c r="S5" s="15" t="s">
        <v>185</v>
      </c>
      <c r="T5" s="15" t="s">
        <v>186</v>
      </c>
      <c r="U5" s="14"/>
    </row>
    <row r="6" s="11" customFormat="1" ht="35.1" customHeight="1" spans="1:21">
      <c r="A6" s="14">
        <v>1</v>
      </c>
      <c r="B6" s="14" t="s">
        <v>191</v>
      </c>
      <c r="C6" s="15">
        <f t="shared" ref="C6:C33" si="0">E6+G6+I6+K6+M6+O6+Q6+S6</f>
        <v>8</v>
      </c>
      <c r="D6" s="14">
        <f t="shared" ref="D6:D34" si="1">F6+H6+J6+L6+N6+P6+R6+T6</f>
        <v>8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8">
        <f t="shared" ref="U6:U34" si="2">AVERAGE(D6/C6)</f>
        <v>1</v>
      </c>
    </row>
    <row r="7" s="11" customFormat="1" ht="35.1" customHeight="1" spans="1:21">
      <c r="A7" s="14">
        <v>2</v>
      </c>
      <c r="B7" s="14" t="s">
        <v>192</v>
      </c>
      <c r="C7" s="15">
        <f t="shared" si="0"/>
        <v>8</v>
      </c>
      <c r="D7" s="14">
        <f t="shared" si="1"/>
        <v>8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8">
        <f t="shared" si="2"/>
        <v>1</v>
      </c>
    </row>
    <row r="8" s="11" customFormat="1" ht="35.1" customHeight="1" spans="1:21">
      <c r="A8" s="14">
        <v>3</v>
      </c>
      <c r="B8" s="14" t="s">
        <v>193</v>
      </c>
      <c r="C8" s="15">
        <f t="shared" si="0"/>
        <v>8</v>
      </c>
      <c r="D8" s="14">
        <f t="shared" si="1"/>
        <v>8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15">
        <v>1</v>
      </c>
      <c r="T8" s="15">
        <v>1</v>
      </c>
      <c r="U8" s="18">
        <f t="shared" si="2"/>
        <v>1</v>
      </c>
    </row>
    <row r="9" s="11" customFormat="1" ht="35.1" customHeight="1" spans="1:21">
      <c r="A9" s="14">
        <v>4</v>
      </c>
      <c r="B9" s="14" t="s">
        <v>63</v>
      </c>
      <c r="C9" s="15">
        <f t="shared" si="0"/>
        <v>8</v>
      </c>
      <c r="D9" s="14">
        <f t="shared" si="1"/>
        <v>8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15">
        <v>1</v>
      </c>
      <c r="T9" s="15">
        <v>1</v>
      </c>
      <c r="U9" s="18">
        <f t="shared" si="2"/>
        <v>1</v>
      </c>
    </row>
    <row r="10" s="11" customFormat="1" ht="35.1" customHeight="1" spans="1:21">
      <c r="A10" s="14">
        <v>5</v>
      </c>
      <c r="B10" s="14" t="s">
        <v>194</v>
      </c>
      <c r="C10" s="15">
        <f t="shared" si="0"/>
        <v>16</v>
      </c>
      <c r="D10" s="14">
        <f t="shared" si="1"/>
        <v>16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  <c r="R10" s="15">
        <v>2</v>
      </c>
      <c r="S10" s="15">
        <v>2</v>
      </c>
      <c r="T10" s="15">
        <v>2</v>
      </c>
      <c r="U10" s="18">
        <f t="shared" si="2"/>
        <v>1</v>
      </c>
    </row>
    <row r="11" s="11" customFormat="1" ht="35.1" customHeight="1" spans="1:21">
      <c r="A11" s="14">
        <v>6</v>
      </c>
      <c r="B11" s="14" t="s">
        <v>65</v>
      </c>
      <c r="C11" s="15">
        <f t="shared" si="0"/>
        <v>8</v>
      </c>
      <c r="D11" s="14">
        <f t="shared" si="1"/>
        <v>8</v>
      </c>
      <c r="E11" s="15">
        <v>1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>
        <v>1</v>
      </c>
      <c r="S11" s="15">
        <v>1</v>
      </c>
      <c r="T11" s="15">
        <v>1</v>
      </c>
      <c r="U11" s="18">
        <f t="shared" si="2"/>
        <v>1</v>
      </c>
    </row>
    <row r="12" s="11" customFormat="1" ht="35.1" customHeight="1" spans="1:21">
      <c r="A12" s="14">
        <v>7</v>
      </c>
      <c r="B12" s="14" t="s">
        <v>70</v>
      </c>
      <c r="C12" s="15">
        <f t="shared" si="0"/>
        <v>16</v>
      </c>
      <c r="D12" s="14">
        <f t="shared" si="1"/>
        <v>15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>
        <v>1</v>
      </c>
      <c r="U12" s="18">
        <f t="shared" si="2"/>
        <v>0.9375</v>
      </c>
    </row>
    <row r="13" s="11" customFormat="1" ht="35.1" customHeight="1" spans="1:21">
      <c r="A13" s="14">
        <v>8</v>
      </c>
      <c r="B13" s="14" t="s">
        <v>195</v>
      </c>
      <c r="C13" s="15">
        <f t="shared" si="0"/>
        <v>32</v>
      </c>
      <c r="D13" s="14">
        <f t="shared" si="1"/>
        <v>30</v>
      </c>
      <c r="E13" s="15">
        <v>4</v>
      </c>
      <c r="F13" s="15">
        <v>4</v>
      </c>
      <c r="G13" s="15">
        <v>4</v>
      </c>
      <c r="H13" s="15">
        <v>4</v>
      </c>
      <c r="I13" s="15">
        <v>4</v>
      </c>
      <c r="J13" s="15">
        <v>4</v>
      </c>
      <c r="K13" s="15">
        <v>4</v>
      </c>
      <c r="L13" s="15">
        <v>4</v>
      </c>
      <c r="M13" s="15">
        <v>4</v>
      </c>
      <c r="N13" s="15">
        <v>4</v>
      </c>
      <c r="O13" s="15">
        <v>4</v>
      </c>
      <c r="P13" s="15">
        <v>4</v>
      </c>
      <c r="Q13" s="15">
        <v>4</v>
      </c>
      <c r="R13" s="15">
        <v>4</v>
      </c>
      <c r="S13" s="15">
        <v>4</v>
      </c>
      <c r="T13" s="15">
        <v>2</v>
      </c>
      <c r="U13" s="18">
        <f t="shared" si="2"/>
        <v>0.9375</v>
      </c>
    </row>
    <row r="14" s="11" customFormat="1" ht="35.1" customHeight="1" spans="1:21">
      <c r="A14" s="14">
        <v>9</v>
      </c>
      <c r="B14" s="14" t="s">
        <v>60</v>
      </c>
      <c r="C14" s="15">
        <f t="shared" si="0"/>
        <v>120</v>
      </c>
      <c r="D14" s="14">
        <f t="shared" si="1"/>
        <v>110</v>
      </c>
      <c r="E14" s="15">
        <v>15</v>
      </c>
      <c r="F14" s="15">
        <v>15</v>
      </c>
      <c r="G14" s="15">
        <v>15</v>
      </c>
      <c r="H14" s="15">
        <v>15</v>
      </c>
      <c r="I14" s="15">
        <v>15</v>
      </c>
      <c r="J14" s="15">
        <v>15</v>
      </c>
      <c r="K14" s="15">
        <v>15</v>
      </c>
      <c r="L14" s="15">
        <v>10</v>
      </c>
      <c r="M14" s="15">
        <v>15</v>
      </c>
      <c r="N14" s="15">
        <v>15</v>
      </c>
      <c r="O14" s="15">
        <v>15</v>
      </c>
      <c r="P14" s="15">
        <v>15</v>
      </c>
      <c r="Q14" s="15">
        <v>15</v>
      </c>
      <c r="R14" s="15">
        <v>15</v>
      </c>
      <c r="S14" s="15">
        <v>15</v>
      </c>
      <c r="T14" s="15">
        <v>10</v>
      </c>
      <c r="U14" s="18">
        <f t="shared" si="2"/>
        <v>0.916666666666667</v>
      </c>
    </row>
    <row r="15" s="11" customFormat="1" ht="35.1" customHeight="1" spans="1:21">
      <c r="A15" s="14">
        <v>10</v>
      </c>
      <c r="B15" s="14" t="s">
        <v>73</v>
      </c>
      <c r="C15" s="15">
        <f t="shared" si="0"/>
        <v>48</v>
      </c>
      <c r="D15" s="14">
        <f t="shared" si="1"/>
        <v>43</v>
      </c>
      <c r="E15" s="15">
        <v>6</v>
      </c>
      <c r="F15" s="15">
        <v>6</v>
      </c>
      <c r="G15" s="15">
        <v>6</v>
      </c>
      <c r="H15" s="15">
        <v>6</v>
      </c>
      <c r="I15" s="15">
        <v>6</v>
      </c>
      <c r="J15" s="15">
        <v>6</v>
      </c>
      <c r="K15" s="15">
        <v>6</v>
      </c>
      <c r="L15" s="15">
        <v>4</v>
      </c>
      <c r="M15" s="15">
        <v>6</v>
      </c>
      <c r="N15" s="15">
        <v>6</v>
      </c>
      <c r="O15" s="15">
        <v>6</v>
      </c>
      <c r="P15" s="15">
        <v>6</v>
      </c>
      <c r="Q15" s="15">
        <v>6</v>
      </c>
      <c r="R15" s="15">
        <v>6</v>
      </c>
      <c r="S15" s="15">
        <v>6</v>
      </c>
      <c r="T15" s="15">
        <v>3</v>
      </c>
      <c r="U15" s="18">
        <f t="shared" si="2"/>
        <v>0.895833333333333</v>
      </c>
    </row>
    <row r="16" s="11" customFormat="1" ht="35.1" customHeight="1" spans="1:21">
      <c r="A16" s="14">
        <v>11</v>
      </c>
      <c r="B16" s="14" t="s">
        <v>67</v>
      </c>
      <c r="C16" s="15">
        <f t="shared" si="0"/>
        <v>8</v>
      </c>
      <c r="D16" s="14">
        <f t="shared" si="1"/>
        <v>7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15">
        <v>1</v>
      </c>
      <c r="T16" s="15">
        <v>0</v>
      </c>
      <c r="U16" s="18">
        <f t="shared" si="2"/>
        <v>0.875</v>
      </c>
    </row>
    <row r="17" s="11" customFormat="1" ht="35.1" customHeight="1" spans="1:21">
      <c r="A17" s="14">
        <v>12</v>
      </c>
      <c r="B17" s="14" t="s">
        <v>78</v>
      </c>
      <c r="C17" s="15">
        <f t="shared" si="0"/>
        <v>8</v>
      </c>
      <c r="D17" s="14">
        <f t="shared" si="1"/>
        <v>7</v>
      </c>
      <c r="E17" s="15">
        <v>1</v>
      </c>
      <c r="F17" s="15">
        <v>0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15">
        <v>1</v>
      </c>
      <c r="T17" s="15">
        <v>1</v>
      </c>
      <c r="U17" s="18">
        <f t="shared" si="2"/>
        <v>0.875</v>
      </c>
    </row>
    <row r="18" s="11" customFormat="1" ht="35.1" customHeight="1" spans="1:21">
      <c r="A18" s="14">
        <v>13</v>
      </c>
      <c r="B18" s="14" t="s">
        <v>71</v>
      </c>
      <c r="C18" s="15">
        <f t="shared" si="0"/>
        <v>80</v>
      </c>
      <c r="D18" s="14">
        <f t="shared" si="1"/>
        <v>68</v>
      </c>
      <c r="E18" s="15">
        <v>10</v>
      </c>
      <c r="F18" s="15">
        <v>9</v>
      </c>
      <c r="G18" s="15">
        <v>10</v>
      </c>
      <c r="H18" s="15">
        <v>10</v>
      </c>
      <c r="I18" s="15">
        <v>10</v>
      </c>
      <c r="J18" s="15">
        <v>9</v>
      </c>
      <c r="K18" s="15">
        <v>10</v>
      </c>
      <c r="L18" s="15">
        <v>10</v>
      </c>
      <c r="M18" s="15">
        <v>10</v>
      </c>
      <c r="N18" s="15">
        <v>8</v>
      </c>
      <c r="O18" s="15">
        <v>10</v>
      </c>
      <c r="P18" s="15">
        <v>7</v>
      </c>
      <c r="Q18" s="15">
        <v>10</v>
      </c>
      <c r="R18" s="15">
        <v>8</v>
      </c>
      <c r="S18" s="15">
        <v>10</v>
      </c>
      <c r="T18" s="15">
        <v>7</v>
      </c>
      <c r="U18" s="18">
        <f t="shared" si="2"/>
        <v>0.85</v>
      </c>
    </row>
    <row r="19" s="11" customFormat="1" ht="35.1" customHeight="1" spans="1:21">
      <c r="A19" s="14">
        <v>14</v>
      </c>
      <c r="B19" s="14" t="s">
        <v>61</v>
      </c>
      <c r="C19" s="15">
        <f t="shared" si="0"/>
        <v>64</v>
      </c>
      <c r="D19" s="14">
        <f t="shared" si="1"/>
        <v>53</v>
      </c>
      <c r="E19" s="15">
        <v>8</v>
      </c>
      <c r="F19" s="15">
        <v>6</v>
      </c>
      <c r="G19" s="15">
        <v>8</v>
      </c>
      <c r="H19" s="15">
        <v>7</v>
      </c>
      <c r="I19" s="15">
        <v>8</v>
      </c>
      <c r="J19" s="15">
        <v>7</v>
      </c>
      <c r="K19" s="15">
        <v>8</v>
      </c>
      <c r="L19" s="15">
        <v>6</v>
      </c>
      <c r="M19" s="15">
        <v>8</v>
      </c>
      <c r="N19" s="15">
        <v>7</v>
      </c>
      <c r="O19" s="15">
        <v>8</v>
      </c>
      <c r="P19" s="15">
        <v>7</v>
      </c>
      <c r="Q19" s="15">
        <v>8</v>
      </c>
      <c r="R19" s="15">
        <v>7</v>
      </c>
      <c r="S19" s="15">
        <v>8</v>
      </c>
      <c r="T19" s="15">
        <v>6</v>
      </c>
      <c r="U19" s="18">
        <f t="shared" si="2"/>
        <v>0.828125</v>
      </c>
    </row>
    <row r="20" s="11" customFormat="1" ht="35.1" customHeight="1" spans="1:21">
      <c r="A20" s="14">
        <v>15</v>
      </c>
      <c r="B20" s="14" t="s">
        <v>74</v>
      </c>
      <c r="C20" s="15">
        <f t="shared" si="0"/>
        <v>56</v>
      </c>
      <c r="D20" s="14">
        <f t="shared" si="1"/>
        <v>46</v>
      </c>
      <c r="E20" s="15">
        <v>7</v>
      </c>
      <c r="F20" s="15">
        <v>5</v>
      </c>
      <c r="G20" s="15">
        <v>7</v>
      </c>
      <c r="H20" s="15">
        <v>6</v>
      </c>
      <c r="I20" s="15">
        <v>7</v>
      </c>
      <c r="J20" s="15">
        <v>6</v>
      </c>
      <c r="K20" s="15">
        <v>7</v>
      </c>
      <c r="L20" s="15">
        <v>6</v>
      </c>
      <c r="M20" s="15">
        <v>7</v>
      </c>
      <c r="N20" s="15">
        <v>6</v>
      </c>
      <c r="O20" s="15">
        <v>7</v>
      </c>
      <c r="P20" s="15">
        <v>6</v>
      </c>
      <c r="Q20" s="15">
        <v>7</v>
      </c>
      <c r="R20" s="15">
        <v>6</v>
      </c>
      <c r="S20" s="15">
        <v>7</v>
      </c>
      <c r="T20" s="15">
        <v>5</v>
      </c>
      <c r="U20" s="18">
        <f t="shared" si="2"/>
        <v>0.821428571428571</v>
      </c>
    </row>
    <row r="21" s="11" customFormat="1" ht="35.1" customHeight="1" spans="1:21">
      <c r="A21" s="14">
        <v>16</v>
      </c>
      <c r="B21" s="14" t="s">
        <v>64</v>
      </c>
      <c r="C21" s="15">
        <f t="shared" si="0"/>
        <v>192</v>
      </c>
      <c r="D21" s="14">
        <f t="shared" si="1"/>
        <v>153</v>
      </c>
      <c r="E21" s="15">
        <v>24</v>
      </c>
      <c r="F21" s="15">
        <v>16</v>
      </c>
      <c r="G21" s="15">
        <v>24</v>
      </c>
      <c r="H21" s="15">
        <v>19</v>
      </c>
      <c r="I21" s="15">
        <v>24</v>
      </c>
      <c r="J21" s="15">
        <v>20</v>
      </c>
      <c r="K21" s="15">
        <v>24</v>
      </c>
      <c r="L21" s="15">
        <v>20</v>
      </c>
      <c r="M21" s="15">
        <v>24</v>
      </c>
      <c r="N21" s="15">
        <v>21</v>
      </c>
      <c r="O21" s="15">
        <v>24</v>
      </c>
      <c r="P21" s="15">
        <v>19</v>
      </c>
      <c r="Q21" s="15">
        <v>24</v>
      </c>
      <c r="R21" s="15">
        <v>19</v>
      </c>
      <c r="S21" s="15">
        <v>24</v>
      </c>
      <c r="T21" s="15">
        <v>19</v>
      </c>
      <c r="U21" s="18">
        <f t="shared" si="2"/>
        <v>0.796875</v>
      </c>
    </row>
    <row r="22" s="11" customFormat="1" ht="35.1" customHeight="1" spans="1:21">
      <c r="A22" s="14">
        <v>17</v>
      </c>
      <c r="B22" s="14" t="s">
        <v>62</v>
      </c>
      <c r="C22" s="15">
        <f t="shared" si="0"/>
        <v>48</v>
      </c>
      <c r="D22" s="14">
        <f t="shared" si="1"/>
        <v>38</v>
      </c>
      <c r="E22" s="15">
        <v>6</v>
      </c>
      <c r="F22" s="15">
        <v>5</v>
      </c>
      <c r="G22" s="15">
        <v>6</v>
      </c>
      <c r="H22" s="15">
        <v>5</v>
      </c>
      <c r="I22" s="15">
        <v>6</v>
      </c>
      <c r="J22" s="15">
        <v>5</v>
      </c>
      <c r="K22" s="15">
        <v>6</v>
      </c>
      <c r="L22" s="15">
        <v>5</v>
      </c>
      <c r="M22" s="15">
        <v>6</v>
      </c>
      <c r="N22" s="15">
        <v>5</v>
      </c>
      <c r="O22" s="15">
        <v>6</v>
      </c>
      <c r="P22" s="15">
        <v>5</v>
      </c>
      <c r="Q22" s="15">
        <v>6</v>
      </c>
      <c r="R22" s="15">
        <v>3</v>
      </c>
      <c r="S22" s="15">
        <v>6</v>
      </c>
      <c r="T22" s="15">
        <v>5</v>
      </c>
      <c r="U22" s="18">
        <f t="shared" si="2"/>
        <v>0.791666666666667</v>
      </c>
    </row>
    <row r="23" s="11" customFormat="1" ht="35.1" customHeight="1" spans="1:21">
      <c r="A23" s="14">
        <v>18</v>
      </c>
      <c r="B23" s="14" t="s">
        <v>196</v>
      </c>
      <c r="C23" s="15">
        <f t="shared" si="0"/>
        <v>8</v>
      </c>
      <c r="D23" s="14">
        <f t="shared" si="1"/>
        <v>6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0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  <c r="R23" s="15">
        <v>1</v>
      </c>
      <c r="S23" s="15">
        <v>1</v>
      </c>
      <c r="T23" s="15">
        <v>0</v>
      </c>
      <c r="U23" s="18">
        <f t="shared" si="2"/>
        <v>0.75</v>
      </c>
    </row>
    <row r="24" s="11" customFormat="1" ht="35.1" customHeight="1" spans="1:21">
      <c r="A24" s="14">
        <v>19</v>
      </c>
      <c r="B24" s="14" t="s">
        <v>66</v>
      </c>
      <c r="C24" s="15">
        <f t="shared" si="0"/>
        <v>24</v>
      </c>
      <c r="D24" s="14">
        <f t="shared" si="1"/>
        <v>16</v>
      </c>
      <c r="E24" s="15">
        <v>3</v>
      </c>
      <c r="F24" s="15">
        <v>2</v>
      </c>
      <c r="G24" s="15">
        <v>3</v>
      </c>
      <c r="H24" s="15">
        <v>2</v>
      </c>
      <c r="I24" s="15">
        <v>3</v>
      </c>
      <c r="J24" s="15">
        <v>2</v>
      </c>
      <c r="K24" s="15">
        <v>3</v>
      </c>
      <c r="L24" s="15">
        <v>2</v>
      </c>
      <c r="M24" s="15">
        <v>3</v>
      </c>
      <c r="N24" s="15">
        <v>2</v>
      </c>
      <c r="O24" s="15">
        <v>3</v>
      </c>
      <c r="P24" s="15">
        <v>2</v>
      </c>
      <c r="Q24" s="15">
        <v>3</v>
      </c>
      <c r="R24" s="15">
        <v>2</v>
      </c>
      <c r="S24" s="15">
        <v>3</v>
      </c>
      <c r="T24" s="15">
        <v>2</v>
      </c>
      <c r="U24" s="18">
        <f t="shared" si="2"/>
        <v>0.666666666666667</v>
      </c>
    </row>
    <row r="25" s="11" customFormat="1" ht="35.1" customHeight="1" spans="1:21">
      <c r="A25" s="14">
        <v>20</v>
      </c>
      <c r="B25" s="14" t="s">
        <v>197</v>
      </c>
      <c r="C25" s="15">
        <f t="shared" si="0"/>
        <v>64</v>
      </c>
      <c r="D25" s="14">
        <f t="shared" si="1"/>
        <v>40</v>
      </c>
      <c r="E25" s="15">
        <v>8</v>
      </c>
      <c r="F25" s="15">
        <v>6</v>
      </c>
      <c r="G25" s="15">
        <v>8</v>
      </c>
      <c r="H25" s="15">
        <v>6</v>
      </c>
      <c r="I25" s="15">
        <v>8</v>
      </c>
      <c r="J25" s="15">
        <v>4</v>
      </c>
      <c r="K25" s="15">
        <v>8</v>
      </c>
      <c r="L25" s="15">
        <v>4</v>
      </c>
      <c r="M25" s="15">
        <v>8</v>
      </c>
      <c r="N25" s="15">
        <v>7</v>
      </c>
      <c r="O25" s="15">
        <v>8</v>
      </c>
      <c r="P25" s="15">
        <v>6</v>
      </c>
      <c r="Q25" s="15">
        <v>8</v>
      </c>
      <c r="R25" s="15">
        <v>6</v>
      </c>
      <c r="S25" s="15">
        <v>8</v>
      </c>
      <c r="T25" s="15">
        <v>1</v>
      </c>
      <c r="U25" s="18">
        <f t="shared" si="2"/>
        <v>0.625</v>
      </c>
    </row>
    <row r="26" s="11" customFormat="1" ht="35.1" customHeight="1" spans="1:21">
      <c r="A26" s="14">
        <v>21</v>
      </c>
      <c r="B26" s="14" t="s">
        <v>198</v>
      </c>
      <c r="C26" s="15">
        <f t="shared" si="0"/>
        <v>40</v>
      </c>
      <c r="D26" s="14">
        <f t="shared" si="1"/>
        <v>24</v>
      </c>
      <c r="E26" s="15">
        <v>5</v>
      </c>
      <c r="F26" s="15">
        <v>5</v>
      </c>
      <c r="G26" s="15">
        <v>5</v>
      </c>
      <c r="H26" s="15">
        <v>3</v>
      </c>
      <c r="I26" s="15">
        <v>5</v>
      </c>
      <c r="J26" s="15">
        <v>3</v>
      </c>
      <c r="K26" s="15">
        <v>5</v>
      </c>
      <c r="L26" s="15">
        <v>3</v>
      </c>
      <c r="M26" s="15">
        <v>5</v>
      </c>
      <c r="N26" s="15">
        <v>3</v>
      </c>
      <c r="O26" s="15">
        <v>5</v>
      </c>
      <c r="P26" s="15">
        <v>3</v>
      </c>
      <c r="Q26" s="15">
        <v>5</v>
      </c>
      <c r="R26" s="15">
        <v>2</v>
      </c>
      <c r="S26" s="15">
        <v>5</v>
      </c>
      <c r="T26" s="15">
        <v>2</v>
      </c>
      <c r="U26" s="18">
        <f t="shared" si="2"/>
        <v>0.6</v>
      </c>
    </row>
    <row r="27" s="11" customFormat="1" ht="35.1" customHeight="1" spans="1:21">
      <c r="A27" s="14">
        <v>22</v>
      </c>
      <c r="B27" s="14" t="s">
        <v>75</v>
      </c>
      <c r="C27" s="15">
        <f t="shared" si="0"/>
        <v>24</v>
      </c>
      <c r="D27" s="14">
        <f t="shared" si="1"/>
        <v>14</v>
      </c>
      <c r="E27" s="15">
        <v>3</v>
      </c>
      <c r="F27" s="15">
        <v>2</v>
      </c>
      <c r="G27" s="15">
        <v>3</v>
      </c>
      <c r="H27" s="15">
        <v>2</v>
      </c>
      <c r="I27" s="15">
        <v>3</v>
      </c>
      <c r="J27" s="15">
        <v>2</v>
      </c>
      <c r="K27" s="15">
        <v>3</v>
      </c>
      <c r="L27" s="15">
        <v>1</v>
      </c>
      <c r="M27" s="15">
        <v>3</v>
      </c>
      <c r="N27" s="15">
        <v>2</v>
      </c>
      <c r="O27" s="15">
        <v>3</v>
      </c>
      <c r="P27" s="15">
        <v>2</v>
      </c>
      <c r="Q27" s="15">
        <v>3</v>
      </c>
      <c r="R27" s="15">
        <v>2</v>
      </c>
      <c r="S27" s="15">
        <v>3</v>
      </c>
      <c r="T27" s="15">
        <v>1</v>
      </c>
      <c r="U27" s="18">
        <f t="shared" si="2"/>
        <v>0.583333333333333</v>
      </c>
    </row>
    <row r="28" s="11" customFormat="1" ht="35.1" customHeight="1" spans="1:21">
      <c r="A28" s="14">
        <v>23</v>
      </c>
      <c r="B28" s="14" t="s">
        <v>69</v>
      </c>
      <c r="C28" s="15">
        <f t="shared" si="0"/>
        <v>16</v>
      </c>
      <c r="D28" s="14">
        <f t="shared" si="1"/>
        <v>8</v>
      </c>
      <c r="E28" s="15">
        <v>2</v>
      </c>
      <c r="F28" s="15">
        <v>1</v>
      </c>
      <c r="G28" s="15">
        <v>2</v>
      </c>
      <c r="H28" s="15">
        <v>1</v>
      </c>
      <c r="I28" s="15">
        <v>2</v>
      </c>
      <c r="J28" s="15">
        <v>1</v>
      </c>
      <c r="K28" s="15">
        <v>2</v>
      </c>
      <c r="L28" s="15">
        <v>1</v>
      </c>
      <c r="M28" s="15">
        <v>2</v>
      </c>
      <c r="N28" s="15">
        <v>1</v>
      </c>
      <c r="O28" s="15">
        <v>2</v>
      </c>
      <c r="P28" s="15">
        <v>1</v>
      </c>
      <c r="Q28" s="15">
        <v>2</v>
      </c>
      <c r="R28" s="15">
        <v>1</v>
      </c>
      <c r="S28" s="15">
        <v>2</v>
      </c>
      <c r="T28" s="15">
        <v>1</v>
      </c>
      <c r="U28" s="18">
        <f t="shared" si="2"/>
        <v>0.5</v>
      </c>
    </row>
    <row r="29" s="11" customFormat="1" ht="35.1" customHeight="1" spans="1:21">
      <c r="A29" s="14">
        <v>24</v>
      </c>
      <c r="B29" s="14" t="s">
        <v>199</v>
      </c>
      <c r="C29" s="15">
        <f t="shared" si="0"/>
        <v>8</v>
      </c>
      <c r="D29" s="14">
        <f t="shared" si="1"/>
        <v>4</v>
      </c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0</v>
      </c>
      <c r="K29" s="15">
        <v>1</v>
      </c>
      <c r="L29" s="15">
        <v>0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0</v>
      </c>
      <c r="S29" s="15">
        <v>1</v>
      </c>
      <c r="T29" s="15">
        <v>0</v>
      </c>
      <c r="U29" s="18">
        <f t="shared" si="2"/>
        <v>0.5</v>
      </c>
    </row>
    <row r="30" s="11" customFormat="1" ht="35.1" customHeight="1" spans="1:21">
      <c r="A30" s="14">
        <v>25</v>
      </c>
      <c r="B30" s="14" t="s">
        <v>200</v>
      </c>
      <c r="C30" s="15">
        <f t="shared" si="0"/>
        <v>16</v>
      </c>
      <c r="D30" s="14">
        <f t="shared" si="1"/>
        <v>6</v>
      </c>
      <c r="E30" s="15">
        <v>2</v>
      </c>
      <c r="F30" s="15">
        <v>1</v>
      </c>
      <c r="G30" s="15">
        <v>2</v>
      </c>
      <c r="H30" s="15">
        <v>1</v>
      </c>
      <c r="I30" s="15">
        <v>2</v>
      </c>
      <c r="J30" s="15">
        <v>1</v>
      </c>
      <c r="K30" s="15">
        <v>2</v>
      </c>
      <c r="L30" s="15">
        <v>0</v>
      </c>
      <c r="M30" s="15">
        <v>2</v>
      </c>
      <c r="N30" s="15">
        <v>1</v>
      </c>
      <c r="O30" s="15">
        <v>2</v>
      </c>
      <c r="P30" s="15">
        <v>1</v>
      </c>
      <c r="Q30" s="15">
        <v>2</v>
      </c>
      <c r="R30" s="15">
        <v>1</v>
      </c>
      <c r="S30" s="15">
        <v>2</v>
      </c>
      <c r="T30" s="15">
        <v>0</v>
      </c>
      <c r="U30" s="18">
        <f t="shared" si="2"/>
        <v>0.375</v>
      </c>
    </row>
    <row r="31" s="11" customFormat="1" ht="45.95" customHeight="1" spans="1:21">
      <c r="A31" s="14">
        <v>26</v>
      </c>
      <c r="B31" s="14" t="s">
        <v>201</v>
      </c>
      <c r="C31" s="15">
        <f t="shared" si="0"/>
        <v>16</v>
      </c>
      <c r="D31" s="14">
        <f t="shared" si="1"/>
        <v>6</v>
      </c>
      <c r="E31" s="15">
        <v>2</v>
      </c>
      <c r="F31" s="15">
        <v>1</v>
      </c>
      <c r="G31" s="15">
        <v>2</v>
      </c>
      <c r="H31" s="15">
        <v>1</v>
      </c>
      <c r="I31" s="15">
        <v>2</v>
      </c>
      <c r="J31" s="15">
        <v>1</v>
      </c>
      <c r="K31" s="15">
        <v>2</v>
      </c>
      <c r="L31" s="15">
        <v>1</v>
      </c>
      <c r="M31" s="15">
        <v>2</v>
      </c>
      <c r="N31" s="15">
        <v>1</v>
      </c>
      <c r="O31" s="15">
        <v>2</v>
      </c>
      <c r="P31" s="15">
        <v>1</v>
      </c>
      <c r="Q31" s="15">
        <v>2</v>
      </c>
      <c r="R31" s="15">
        <v>0</v>
      </c>
      <c r="S31" s="15">
        <v>2</v>
      </c>
      <c r="T31" s="15">
        <v>0</v>
      </c>
      <c r="U31" s="18">
        <f t="shared" si="2"/>
        <v>0.375</v>
      </c>
    </row>
    <row r="32" s="11" customFormat="1" ht="35.1" customHeight="1" spans="1:21">
      <c r="A32" s="14">
        <v>27</v>
      </c>
      <c r="B32" s="14" t="s">
        <v>202</v>
      </c>
      <c r="C32" s="15">
        <f t="shared" si="0"/>
        <v>8</v>
      </c>
      <c r="D32" s="14">
        <f t="shared" si="1"/>
        <v>2</v>
      </c>
      <c r="E32" s="15">
        <v>1</v>
      </c>
      <c r="F32" s="15">
        <v>1</v>
      </c>
      <c r="G32" s="15">
        <v>1</v>
      </c>
      <c r="H32" s="15">
        <v>0</v>
      </c>
      <c r="I32" s="15">
        <v>1</v>
      </c>
      <c r="J32" s="15">
        <v>0</v>
      </c>
      <c r="K32" s="15">
        <v>1</v>
      </c>
      <c r="L32" s="15">
        <v>0</v>
      </c>
      <c r="M32" s="15">
        <v>1</v>
      </c>
      <c r="N32" s="15">
        <v>0</v>
      </c>
      <c r="O32" s="15">
        <v>1</v>
      </c>
      <c r="P32" s="15">
        <v>0</v>
      </c>
      <c r="Q32" s="15">
        <v>1</v>
      </c>
      <c r="R32" s="15">
        <v>1</v>
      </c>
      <c r="S32" s="15">
        <v>1</v>
      </c>
      <c r="T32" s="15">
        <v>0</v>
      </c>
      <c r="U32" s="18">
        <f t="shared" si="2"/>
        <v>0.25</v>
      </c>
    </row>
    <row r="33" s="11" customFormat="1" ht="35.1" customHeight="1" spans="1:21">
      <c r="A33" s="14">
        <v>28</v>
      </c>
      <c r="B33" s="14" t="s">
        <v>203</v>
      </c>
      <c r="C33" s="15">
        <f t="shared" si="0"/>
        <v>8</v>
      </c>
      <c r="D33" s="14">
        <f t="shared" si="1"/>
        <v>0</v>
      </c>
      <c r="E33" s="15">
        <v>1</v>
      </c>
      <c r="F33" s="15">
        <v>0</v>
      </c>
      <c r="G33" s="15">
        <v>1</v>
      </c>
      <c r="H33" s="15">
        <v>0</v>
      </c>
      <c r="I33" s="15">
        <v>1</v>
      </c>
      <c r="J33" s="15">
        <v>0</v>
      </c>
      <c r="K33" s="15">
        <v>1</v>
      </c>
      <c r="L33" s="15">
        <v>0</v>
      </c>
      <c r="M33" s="15">
        <v>1</v>
      </c>
      <c r="N33" s="15">
        <v>0</v>
      </c>
      <c r="O33" s="15">
        <v>1</v>
      </c>
      <c r="P33" s="15">
        <v>0</v>
      </c>
      <c r="Q33" s="15">
        <v>1</v>
      </c>
      <c r="R33" s="15">
        <v>0</v>
      </c>
      <c r="S33" s="15">
        <v>1</v>
      </c>
      <c r="T33" s="15">
        <v>0</v>
      </c>
      <c r="U33" s="18">
        <f t="shared" si="2"/>
        <v>0</v>
      </c>
    </row>
    <row r="34" s="11" customFormat="1" ht="35.1" customHeight="1" spans="1:21">
      <c r="A34" s="16" t="s">
        <v>169</v>
      </c>
      <c r="B34" s="17"/>
      <c r="C34" s="15">
        <f t="shared" ref="C34:T34" si="3">SUM(C6:C33)</f>
        <v>960</v>
      </c>
      <c r="D34" s="15">
        <f t="shared" si="1"/>
        <v>752</v>
      </c>
      <c r="E34" s="15">
        <f t="shared" si="3"/>
        <v>120</v>
      </c>
      <c r="F34" s="15">
        <f t="shared" si="3"/>
        <v>97</v>
      </c>
      <c r="G34" s="15">
        <f t="shared" si="3"/>
        <v>120</v>
      </c>
      <c r="H34" s="15">
        <f t="shared" si="3"/>
        <v>101</v>
      </c>
      <c r="I34" s="15">
        <f t="shared" si="3"/>
        <v>120</v>
      </c>
      <c r="J34" s="15">
        <f t="shared" si="3"/>
        <v>98</v>
      </c>
      <c r="K34" s="15">
        <f t="shared" si="3"/>
        <v>120</v>
      </c>
      <c r="L34" s="15">
        <f t="shared" si="3"/>
        <v>88</v>
      </c>
      <c r="M34" s="15">
        <f t="shared" si="3"/>
        <v>120</v>
      </c>
      <c r="N34" s="15">
        <f t="shared" si="3"/>
        <v>102</v>
      </c>
      <c r="O34" s="15">
        <f t="shared" si="3"/>
        <v>120</v>
      </c>
      <c r="P34" s="15">
        <f t="shared" si="3"/>
        <v>98</v>
      </c>
      <c r="Q34" s="15">
        <f t="shared" si="3"/>
        <v>120</v>
      </c>
      <c r="R34" s="15">
        <f t="shared" si="3"/>
        <v>95</v>
      </c>
      <c r="S34" s="15">
        <f t="shared" si="3"/>
        <v>120</v>
      </c>
      <c r="T34" s="15">
        <f t="shared" si="3"/>
        <v>73</v>
      </c>
      <c r="U34" s="18">
        <f t="shared" si="2"/>
        <v>0.783333333333333</v>
      </c>
    </row>
  </sheetData>
  <mergeCells count="19">
    <mergeCell ref="A1:B1"/>
    <mergeCell ref="A2:U2"/>
    <mergeCell ref="E3:F3"/>
    <mergeCell ref="G3:P3"/>
    <mergeCell ref="Q3:R3"/>
    <mergeCell ref="S3:T3"/>
    <mergeCell ref="E4:F4"/>
    <mergeCell ref="G4:H4"/>
    <mergeCell ref="I4:J4"/>
    <mergeCell ref="K4:L4"/>
    <mergeCell ref="M4:N4"/>
    <mergeCell ref="O4:P4"/>
    <mergeCell ref="Q4:R4"/>
    <mergeCell ref="S4:T4"/>
    <mergeCell ref="A34:B34"/>
    <mergeCell ref="A3:A5"/>
    <mergeCell ref="B3:B5"/>
    <mergeCell ref="U3:U5"/>
    <mergeCell ref="C3:D4"/>
  </mergeCells>
  <pageMargins left="0.751388888888889" right="0.751388888888889" top="1" bottom="1" header="0.5" footer="0.5"/>
  <pageSetup paperSize="9" scale="86" fitToHeight="0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opLeftCell="A7" workbookViewId="0">
      <selection activeCell="A2" sqref="A2:E2"/>
    </sheetView>
  </sheetViews>
  <sheetFormatPr defaultColWidth="8.89166666666667" defaultRowHeight="13.5" outlineLevelCol="4"/>
  <cols>
    <col min="1" max="1" width="18.5416666666667" style="1" customWidth="1"/>
    <col min="2" max="2" width="38.875" style="3" customWidth="1"/>
    <col min="3" max="3" width="9.60833333333333" style="3" customWidth="1"/>
    <col min="4" max="4" width="8.59166666666667" style="3" customWidth="1"/>
    <col min="5" max="5" width="10.875" style="3" customWidth="1"/>
    <col min="6" max="16384" width="8.89166666666667" style="1"/>
  </cols>
  <sheetData>
    <row r="1" s="1" customFormat="1" ht="14.25" spans="1:5">
      <c r="A1" s="4" t="s">
        <v>204</v>
      </c>
      <c r="B1" s="4"/>
      <c r="C1" s="4"/>
      <c r="D1" s="4"/>
      <c r="E1" s="5"/>
    </row>
    <row r="2" s="1" customFormat="1" ht="47" customHeight="1" spans="1:5">
      <c r="A2" s="6" t="s">
        <v>205</v>
      </c>
      <c r="B2" s="6"/>
      <c r="C2" s="6"/>
      <c r="D2" s="6"/>
      <c r="E2" s="6"/>
    </row>
    <row r="3" s="2" customFormat="1" ht="28" customHeight="1" spans="1:5">
      <c r="A3" s="7" t="s">
        <v>206</v>
      </c>
      <c r="B3" s="7" t="s">
        <v>207</v>
      </c>
      <c r="C3" s="7" t="s">
        <v>208</v>
      </c>
      <c r="D3" s="7" t="s">
        <v>209</v>
      </c>
      <c r="E3" s="7" t="s">
        <v>174</v>
      </c>
    </row>
    <row r="4" s="1" customFormat="1" ht="28" customHeight="1" spans="1:5">
      <c r="A4" s="8" t="s">
        <v>210</v>
      </c>
      <c r="B4" s="8" t="s">
        <v>211</v>
      </c>
      <c r="C4" s="8">
        <v>194</v>
      </c>
      <c r="D4" s="8">
        <v>191</v>
      </c>
      <c r="E4" s="9">
        <f t="shared" ref="E4:E24" si="0">AVERAGE(D4/C4)</f>
        <v>0.984536082474227</v>
      </c>
    </row>
    <row r="5" s="1" customFormat="1" ht="28" customHeight="1" spans="1:5">
      <c r="A5" s="8"/>
      <c r="B5" s="8" t="s">
        <v>212</v>
      </c>
      <c r="C5" s="8">
        <v>296</v>
      </c>
      <c r="D5" s="8">
        <v>265</v>
      </c>
      <c r="E5" s="9">
        <f t="shared" si="0"/>
        <v>0.89527027027027</v>
      </c>
    </row>
    <row r="6" s="1" customFormat="1" ht="28" customHeight="1" spans="1:5">
      <c r="A6" s="8"/>
      <c r="B6" s="8" t="s">
        <v>169</v>
      </c>
      <c r="C6" s="8">
        <f>SUM(C4:C5)</f>
        <v>490</v>
      </c>
      <c r="D6" s="8">
        <f>SUM(D4:D5)</f>
        <v>456</v>
      </c>
      <c r="E6" s="9">
        <f t="shared" si="0"/>
        <v>0.930612244897959</v>
      </c>
    </row>
    <row r="7" s="1" customFormat="1" ht="28" customHeight="1" spans="1:5">
      <c r="A7" s="8" t="s">
        <v>213</v>
      </c>
      <c r="B7" s="8" t="s">
        <v>214</v>
      </c>
      <c r="C7" s="8">
        <v>194</v>
      </c>
      <c r="D7" s="8">
        <v>190</v>
      </c>
      <c r="E7" s="9">
        <f t="shared" si="0"/>
        <v>0.979381443298969</v>
      </c>
    </row>
    <row r="8" s="1" customFormat="1" ht="28" customHeight="1" spans="1:5">
      <c r="A8" s="8"/>
      <c r="B8" s="8" t="s">
        <v>215</v>
      </c>
      <c r="C8" s="8">
        <v>296</v>
      </c>
      <c r="D8" s="8">
        <v>250</v>
      </c>
      <c r="E8" s="9">
        <f t="shared" si="0"/>
        <v>0.844594594594595</v>
      </c>
    </row>
    <row r="9" s="1" customFormat="1" ht="28" customHeight="1" spans="1:5">
      <c r="A9" s="8"/>
      <c r="B9" s="8" t="s">
        <v>169</v>
      </c>
      <c r="C9" s="8">
        <f>SUM(C7:C8)</f>
        <v>490</v>
      </c>
      <c r="D9" s="8">
        <f>SUM(D7:D8)</f>
        <v>440</v>
      </c>
      <c r="E9" s="9">
        <f t="shared" si="0"/>
        <v>0.897959183673469</v>
      </c>
    </row>
    <row r="10" s="1" customFormat="1" ht="28" customHeight="1" spans="1:5">
      <c r="A10" s="8" t="s">
        <v>216</v>
      </c>
      <c r="B10" s="8" t="s">
        <v>217</v>
      </c>
      <c r="C10" s="8">
        <v>194</v>
      </c>
      <c r="D10" s="8">
        <v>187</v>
      </c>
      <c r="E10" s="9">
        <f t="shared" si="0"/>
        <v>0.963917525773196</v>
      </c>
    </row>
    <row r="11" s="1" customFormat="1" ht="28" customHeight="1" spans="1:5">
      <c r="A11" s="8"/>
      <c r="B11" s="8" t="s">
        <v>218</v>
      </c>
      <c r="C11" s="8">
        <v>296</v>
      </c>
      <c r="D11" s="8">
        <v>265</v>
      </c>
      <c r="E11" s="9">
        <f t="shared" si="0"/>
        <v>0.89527027027027</v>
      </c>
    </row>
    <row r="12" s="1" customFormat="1" ht="28" customHeight="1" spans="1:5">
      <c r="A12" s="8"/>
      <c r="B12" s="8" t="s">
        <v>219</v>
      </c>
      <c r="C12" s="8">
        <v>194</v>
      </c>
      <c r="D12" s="8">
        <v>186</v>
      </c>
      <c r="E12" s="9">
        <f t="shared" si="0"/>
        <v>0.958762886597938</v>
      </c>
    </row>
    <row r="13" s="1" customFormat="1" ht="28" customHeight="1" spans="1:5">
      <c r="A13" s="8"/>
      <c r="B13" s="8" t="s">
        <v>220</v>
      </c>
      <c r="C13" s="8">
        <v>296</v>
      </c>
      <c r="D13" s="8">
        <v>252</v>
      </c>
      <c r="E13" s="9">
        <f t="shared" si="0"/>
        <v>0.851351351351351</v>
      </c>
    </row>
    <row r="14" s="1" customFormat="1" ht="28" customHeight="1" spans="1:5">
      <c r="A14" s="8"/>
      <c r="B14" s="8" t="s">
        <v>221</v>
      </c>
      <c r="C14" s="8">
        <v>194</v>
      </c>
      <c r="D14" s="8">
        <v>188</v>
      </c>
      <c r="E14" s="9">
        <f t="shared" si="0"/>
        <v>0.969072164948454</v>
      </c>
    </row>
    <row r="15" s="1" customFormat="1" ht="28" customHeight="1" spans="1:5">
      <c r="A15" s="8"/>
      <c r="B15" s="8" t="s">
        <v>222</v>
      </c>
      <c r="C15" s="8">
        <v>296</v>
      </c>
      <c r="D15" s="8">
        <v>234</v>
      </c>
      <c r="E15" s="9">
        <f t="shared" si="0"/>
        <v>0.790540540540541</v>
      </c>
    </row>
    <row r="16" s="1" customFormat="1" ht="28" customHeight="1" spans="1:5">
      <c r="A16" s="8"/>
      <c r="B16" s="8" t="s">
        <v>223</v>
      </c>
      <c r="C16" s="8">
        <v>194</v>
      </c>
      <c r="D16" s="8">
        <v>191</v>
      </c>
      <c r="E16" s="9">
        <f t="shared" si="0"/>
        <v>0.984536082474227</v>
      </c>
    </row>
    <row r="17" s="1" customFormat="1" ht="28" customHeight="1" spans="1:5">
      <c r="A17" s="8"/>
      <c r="B17" s="8" t="s">
        <v>224</v>
      </c>
      <c r="C17" s="8">
        <v>296</v>
      </c>
      <c r="D17" s="8">
        <v>269</v>
      </c>
      <c r="E17" s="9">
        <f t="shared" si="0"/>
        <v>0.908783783783784</v>
      </c>
    </row>
    <row r="18" s="1" customFormat="1" ht="28" customHeight="1" spans="1:5">
      <c r="A18" s="8"/>
      <c r="B18" s="8" t="s">
        <v>225</v>
      </c>
      <c r="C18" s="8">
        <v>194</v>
      </c>
      <c r="D18" s="8">
        <v>190</v>
      </c>
      <c r="E18" s="9">
        <f t="shared" si="0"/>
        <v>0.979381443298969</v>
      </c>
    </row>
    <row r="19" s="1" customFormat="1" ht="28" customHeight="1" spans="1:5">
      <c r="A19" s="8"/>
      <c r="B19" s="8" t="s">
        <v>226</v>
      </c>
      <c r="C19" s="8">
        <v>296</v>
      </c>
      <c r="D19" s="8">
        <v>250</v>
      </c>
      <c r="E19" s="9">
        <f t="shared" si="0"/>
        <v>0.844594594594595</v>
      </c>
    </row>
    <row r="20" s="1" customFormat="1" ht="28" customHeight="1" spans="1:5">
      <c r="A20" s="8"/>
      <c r="B20" s="8" t="s">
        <v>169</v>
      </c>
      <c r="C20" s="8">
        <f>SUM(C10:C19)</f>
        <v>2450</v>
      </c>
      <c r="D20" s="8">
        <f>SUM(D10:D19)</f>
        <v>2212</v>
      </c>
      <c r="E20" s="9">
        <f t="shared" si="0"/>
        <v>0.902857142857143</v>
      </c>
    </row>
    <row r="21" s="1" customFormat="1" ht="28" customHeight="1" spans="1:5">
      <c r="A21" s="8" t="s">
        <v>227</v>
      </c>
      <c r="B21" s="8" t="s">
        <v>228</v>
      </c>
      <c r="C21" s="8">
        <v>194</v>
      </c>
      <c r="D21" s="8">
        <v>184</v>
      </c>
      <c r="E21" s="9">
        <f t="shared" si="0"/>
        <v>0.948453608247423</v>
      </c>
    </row>
    <row r="22" s="1" customFormat="1" ht="28" customHeight="1" spans="1:5">
      <c r="A22" s="8"/>
      <c r="B22" s="8" t="s">
        <v>229</v>
      </c>
      <c r="C22" s="8">
        <v>296</v>
      </c>
      <c r="D22" s="8">
        <v>189</v>
      </c>
      <c r="E22" s="9">
        <f t="shared" si="0"/>
        <v>0.638513513513513</v>
      </c>
    </row>
    <row r="23" s="1" customFormat="1" ht="28" customHeight="1" spans="1:5">
      <c r="A23" s="8"/>
      <c r="B23" s="8" t="s">
        <v>169</v>
      </c>
      <c r="C23" s="8">
        <f>SUM(C21:C22)</f>
        <v>490</v>
      </c>
      <c r="D23" s="8">
        <f>SUM(D21:D22)</f>
        <v>373</v>
      </c>
      <c r="E23" s="9">
        <f t="shared" si="0"/>
        <v>0.761224489795918</v>
      </c>
    </row>
    <row r="24" s="1" customFormat="1" ht="28" customHeight="1" spans="1:5">
      <c r="A24" s="10"/>
      <c r="B24" s="8" t="s">
        <v>230</v>
      </c>
      <c r="C24" s="8">
        <f>SUM(C6,C9,C20,C23)</f>
        <v>3920</v>
      </c>
      <c r="D24" s="8">
        <f>SUM(D6,D9,D20,D23)</f>
        <v>3481</v>
      </c>
      <c r="E24" s="9">
        <f t="shared" si="0"/>
        <v>0.888010204081633</v>
      </c>
    </row>
  </sheetData>
  <mergeCells count="6">
    <mergeCell ref="A1:D1"/>
    <mergeCell ref="A2:E2"/>
    <mergeCell ref="A4:A6"/>
    <mergeCell ref="A7:A9"/>
    <mergeCell ref="A10:A20"/>
    <mergeCell ref="A21:A2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2020-04-28T09:58:00Z</dcterms:created>
  <dcterms:modified xsi:type="dcterms:W3CDTF">2020-06-03T02:00:33Z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