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>
    <definedName name="_xlnm.Print_Titles" localSheetId="1">附件2!$3:4</definedName>
    <definedName name="_xlnm.Print_Titles" localSheetId="3">附件4!$1:4</definedName>
    <definedName name="_xlnm._FilterDatabase" localSheetId="3" hidden="1">附件4!$A$1:$N$12</definedName>
    <definedName name="_xlnm.Print_Titles" localSheetId="5">附件6!#REF!</definedName>
  </definedNames>
  <calcPr calcId="144525"/>
</workbook>
</file>

<file path=xl/sharedStrings.xml><?xml version="1.0" encoding="utf-8"?>
<sst xmlns="http://schemas.openxmlformats.org/spreadsheetml/2006/main" count="197">
  <si>
    <t>附件1</t>
  </si>
  <si>
    <t>2020年1-4月份各县（区）重点项目进展情况综合排名</t>
  </si>
  <si>
    <t>排名</t>
  </si>
  <si>
    <t>县（区）</t>
  </si>
  <si>
    <t>投资目标完成情况
（30分）</t>
  </si>
  <si>
    <t>当月进展情况
（20分）</t>
  </si>
  <si>
    <t>开工竣工情况
（20分）</t>
  </si>
  <si>
    <t>联审联批情况
（10分）</t>
  </si>
  <si>
    <t>环境协调
（5分）</t>
  </si>
  <si>
    <t>实地督导
（5分）</t>
  </si>
  <si>
    <t>月报上报
（5分）</t>
  </si>
  <si>
    <t>新闻报送
（5分）</t>
  </si>
  <si>
    <t>附加分</t>
  </si>
  <si>
    <t>总得分</t>
  </si>
  <si>
    <t>年度投资目标
（万元）</t>
  </si>
  <si>
    <t>累计完成投资
（万元）</t>
  </si>
  <si>
    <t>时序进度</t>
  </si>
  <si>
    <t>投资进度</t>
  </si>
  <si>
    <t>得分</t>
  </si>
  <si>
    <t>进度前3名加分</t>
  </si>
  <si>
    <t>上年同期投资
（万元）</t>
  </si>
  <si>
    <t>同比增长率</t>
  </si>
  <si>
    <t>加分</t>
  </si>
  <si>
    <t>当月投资进度</t>
  </si>
  <si>
    <t>当月完成投资
（万元）</t>
  </si>
  <si>
    <t>应开未开个数</t>
  </si>
  <si>
    <t>应竣未竣个数</t>
  </si>
  <si>
    <t>提前开、竣工加分</t>
  </si>
  <si>
    <t>审结率</t>
  </si>
  <si>
    <t>省重点项目进展情况</t>
  </si>
  <si>
    <t>项目调整情况</t>
  </si>
  <si>
    <t>进展情况加减分</t>
  </si>
  <si>
    <t>新列入加分</t>
  </si>
  <si>
    <t>调整减分</t>
  </si>
  <si>
    <t>调出减分</t>
  </si>
  <si>
    <t>预开工调入加分</t>
  </si>
  <si>
    <t>调入30亿元项目加分</t>
  </si>
  <si>
    <t>尉氏县</t>
  </si>
  <si>
    <t>城乡一体化示范区</t>
  </si>
  <si>
    <t>龙亭区</t>
  </si>
  <si>
    <t>兰考县</t>
  </si>
  <si>
    <t>杞县</t>
  </si>
  <si>
    <t>通许县</t>
  </si>
  <si>
    <t>顺河区</t>
  </si>
  <si>
    <t>鼓楼区</t>
  </si>
  <si>
    <t>禹王台区</t>
  </si>
  <si>
    <t>祥符区</t>
  </si>
  <si>
    <t>附件2</t>
  </si>
  <si>
    <t>2020年1-4月份各市直单位重点项目进展情况综合排名</t>
  </si>
  <si>
    <t>责任单位</t>
  </si>
  <si>
    <t>投资目标完成情况（60分）</t>
  </si>
  <si>
    <t>开工竣工情况（20分）</t>
  </si>
  <si>
    <t>信息上报（5分）</t>
  </si>
  <si>
    <t>实地督导（5分）</t>
  </si>
  <si>
    <t>投资进度得分</t>
  </si>
  <si>
    <t>超过进度前3名加分</t>
  </si>
  <si>
    <t>投资前10名加分</t>
  </si>
  <si>
    <t>市林业局</t>
  </si>
  <si>
    <t>市住建局</t>
  </si>
  <si>
    <t>市交通运输局</t>
  </si>
  <si>
    <t>市人社局</t>
  </si>
  <si>
    <t>市政务服务大数据局</t>
  </si>
  <si>
    <t>市城管局</t>
  </si>
  <si>
    <t>开封文投公司</t>
  </si>
  <si>
    <t>市民政局</t>
  </si>
  <si>
    <t>市司法局</t>
  </si>
  <si>
    <t>市卫健委</t>
  </si>
  <si>
    <t>市文广旅局</t>
  </si>
  <si>
    <t>市农业农村局</t>
  </si>
  <si>
    <t>市水利局</t>
  </si>
  <si>
    <t>开封国投公司</t>
  </si>
  <si>
    <t>市市场监督管理局</t>
  </si>
  <si>
    <t>开封发投公司</t>
  </si>
  <si>
    <t>河南省第一监狱</t>
  </si>
  <si>
    <t>市公安局</t>
  </si>
  <si>
    <t>开封宋都古城文化园区管委会</t>
  </si>
  <si>
    <t>开封土投公司</t>
  </si>
  <si>
    <t>附件3</t>
  </si>
  <si>
    <t>2020年1-4月份各行业重点项目投资完成情况</t>
  </si>
  <si>
    <t>单位：万元</t>
  </si>
  <si>
    <t>项目类别</t>
  </si>
  <si>
    <t>2020年投资
目标</t>
  </si>
  <si>
    <t>累计完成
投资</t>
  </si>
  <si>
    <t>投资目标
完成率</t>
  </si>
  <si>
    <t>产业转型项目</t>
  </si>
  <si>
    <t>基础设施项目</t>
  </si>
  <si>
    <t>社会民生项目</t>
  </si>
  <si>
    <t>生态环保项目</t>
  </si>
  <si>
    <t>乡村振兴项目</t>
  </si>
  <si>
    <t>文化旅游项目</t>
  </si>
  <si>
    <t>商贸物流项目</t>
  </si>
  <si>
    <t>附件4</t>
  </si>
  <si>
    <t>2020年1-4月份应开未开项目</t>
  </si>
  <si>
    <t>单位：</t>
  </si>
  <si>
    <t>万元</t>
  </si>
  <si>
    <t>序号</t>
  </si>
  <si>
    <t>项目名称</t>
  </si>
  <si>
    <t>建设性质</t>
  </si>
  <si>
    <t>开工时间</t>
  </si>
  <si>
    <t>竣工时间</t>
  </si>
  <si>
    <t>总投资（万元）</t>
  </si>
  <si>
    <t>年度投资目标（万元）</t>
  </si>
  <si>
    <t>月完成投资（万元）</t>
  </si>
  <si>
    <t>累计完成投资（万元）</t>
  </si>
  <si>
    <t>形象进度</t>
  </si>
  <si>
    <t>存在问题</t>
  </si>
  <si>
    <t>意见建议</t>
  </si>
  <si>
    <t>投资目标完成率</t>
  </si>
  <si>
    <t>污泥处置厂建设项目</t>
  </si>
  <si>
    <t>新开工</t>
  </si>
  <si>
    <t>2020.4 </t>
  </si>
  <si>
    <t>2021.12 </t>
  </si>
  <si>
    <t>正在编制可行性研究报告及实施方案</t>
  </si>
  <si>
    <t>雨污混接点改造项目</t>
  </si>
  <si>
    <t>新开工（竣工）</t>
  </si>
  <si>
    <t>2020.12 </t>
  </si>
  <si>
    <t>目前正在编制方案、招标控制价等招标前期工作。待招标完成后，尽快组织人员进场施工。</t>
  </si>
  <si>
    <t>武警开封支队“一室一站”指挥系统建设项目</t>
  </si>
  <si>
    <t>2020.6 </t>
  </si>
  <si>
    <t>招标中</t>
  </si>
  <si>
    <t>招标，积极解决公开招标中存在问题，预计月底完成。</t>
  </si>
  <si>
    <t>汴京路东延项目（宏达大道-青年路）</t>
  </si>
  <si>
    <t>道路设计已完成</t>
  </si>
  <si>
    <t>兰考县老旧小区改造项目</t>
  </si>
  <si>
    <t>按照市里要求，正在招投标</t>
  </si>
  <si>
    <t>老城区泵站提升改造项目</t>
  </si>
  <si>
    <t>正在调整设计方案</t>
  </si>
  <si>
    <t>包公湖水生态综合治理项目</t>
  </si>
  <si>
    <t>正在编制可研报告</t>
  </si>
  <si>
    <t>开封市耕地污染防治</t>
  </si>
  <si>
    <t>未开工</t>
  </si>
  <si>
    <t>附件5</t>
  </si>
  <si>
    <t>2020年1-4月份各县区重点项目前期手续办理情况</t>
  </si>
  <si>
    <t>各县区</t>
  </si>
  <si>
    <t>合计</t>
  </si>
  <si>
    <t>发改委</t>
  </si>
  <si>
    <t>自然资源和规划局</t>
  </si>
  <si>
    <t>生态环境局</t>
  </si>
  <si>
    <t>住房和城乡建设局</t>
  </si>
  <si>
    <t>完成比例</t>
  </si>
  <si>
    <t>项目审批、核准、备案</t>
  </si>
  <si>
    <t>项目选址审批</t>
  </si>
  <si>
    <t>用地规划许可</t>
  </si>
  <si>
    <t>工程规划许可</t>
  </si>
  <si>
    <t>用地预审</t>
  </si>
  <si>
    <t>用地审批情况</t>
  </si>
  <si>
    <t>环评文件审批</t>
  </si>
  <si>
    <t>建筑工程施工许可</t>
  </si>
  <si>
    <t>应批合计</t>
  </si>
  <si>
    <t>实批合计</t>
  </si>
  <si>
    <t>应批</t>
  </si>
  <si>
    <t>实批</t>
  </si>
  <si>
    <t>顺河回
族区</t>
  </si>
  <si>
    <t>附件6</t>
  </si>
  <si>
    <t>2020年1-4月份相关市直单位重点项目前期手续办理情况</t>
  </si>
  <si>
    <t>各相关市直单位</t>
  </si>
  <si>
    <t>省第一监狱</t>
  </si>
  <si>
    <t>市工信局</t>
  </si>
  <si>
    <t>市教体局</t>
  </si>
  <si>
    <t>市供销社</t>
  </si>
  <si>
    <t>市文投集团</t>
  </si>
  <si>
    <t>市发投公司</t>
  </si>
  <si>
    <t>国网开封供电公司</t>
  </si>
  <si>
    <t>市粮食和物资储备局</t>
  </si>
  <si>
    <t>市国投公司</t>
  </si>
  <si>
    <t>宋都古城文化园区</t>
  </si>
  <si>
    <t>市气象局</t>
  </si>
  <si>
    <t>市机关事务管理局</t>
  </si>
  <si>
    <t>市总工会</t>
  </si>
  <si>
    <t>市土投公司</t>
  </si>
  <si>
    <t>附件7</t>
  </si>
  <si>
    <t>2020年1-4月份各部门（系统）市重点项目联审联批完成情况</t>
  </si>
  <si>
    <t>单位</t>
  </si>
  <si>
    <t>审批分类</t>
  </si>
  <si>
    <t>应审批数</t>
  </si>
  <si>
    <t>已审批数</t>
  </si>
  <si>
    <t>发改部门</t>
  </si>
  <si>
    <t>项目审批、核准、备案（四县一区）</t>
  </si>
  <si>
    <t>项目审批 、核准、备案（市区及市直单位）</t>
  </si>
  <si>
    <t>生态环境部门</t>
  </si>
  <si>
    <t>环评审批（四县一区）</t>
  </si>
  <si>
    <t>环评审批（市区及市直单位）</t>
  </si>
  <si>
    <t>自然资源和规划部门</t>
  </si>
  <si>
    <t>建设项目规划选址许可（四县一区）</t>
  </si>
  <si>
    <t>建设项目规划选址许可（市区及市直单位）</t>
  </si>
  <si>
    <t>建设用地规划许可（四县一区）</t>
  </si>
  <si>
    <t>建设用地规划许可（市区及市直单位）</t>
  </si>
  <si>
    <t>建设工程规划许可（四县一区）</t>
  </si>
  <si>
    <t>建设工程规划许可（市区及市直单位）</t>
  </si>
  <si>
    <t>项目用地预审许可（四县一区）</t>
  </si>
  <si>
    <t>项目用地预审许可（市区及市直单位）</t>
  </si>
  <si>
    <t>项目用地审批情况（四县一区）</t>
  </si>
  <si>
    <t>项目用地审批情况（市区及市直单位）</t>
  </si>
  <si>
    <t>住房和城乡建设部门</t>
  </si>
  <si>
    <t>项目建设工地施工许可证（四县一区）</t>
  </si>
  <si>
    <t>项目建设工地施工许可证（市区及市直单位）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</si>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</sst>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%"/>
    <numFmt numFmtId="178" formatCode="0.0_ "/>
  </numFmts>
  <fonts count="47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Tahoma"/>
      <charset val="134"/>
    </font>
    <font>
      <b/>
      <sz val="9"/>
      <color indexed="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1"/>
      <color indexed="8"/>
      <name val="宋体"/>
      <charset val="134"/>
    </font>
    <font>
      <b/>
      <sz val="16"/>
      <color indexed="8"/>
      <name val="黑体"/>
      <charset val="134"/>
    </font>
    <font>
      <b/>
      <sz val="20"/>
      <color indexed="8"/>
      <name val="方正小标宋简体"/>
      <charset val="134"/>
    </font>
    <font>
      <sz val="15"/>
      <color indexed="8"/>
      <name val="仿宋_GB2312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28"/>
      <name val="方正小标宋简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6" borderId="15" applyNumberFormat="0" applyAlignment="0" applyProtection="0">
      <alignment vertical="center"/>
    </xf>
    <xf numFmtId="0" fontId="17" fillId="14" borderId="20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0" fillId="0" borderId="1" xfId="48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" xfId="48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5" applyNumberFormat="1" applyFont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77" fontId="42" fillId="0" borderId="0" xfId="5" applyNumberFormat="1" applyFont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77" fontId="43" fillId="0" borderId="1" xfId="5" applyNumberFormat="1" applyFont="1" applyBorder="1" applyAlignment="1">
      <alignment horizontal="center" vertical="center" wrapText="1"/>
    </xf>
    <xf numFmtId="9" fontId="43" fillId="0" borderId="1" xfId="0" applyNumberFormat="1" applyFont="1" applyFill="1" applyBorder="1" applyAlignment="1">
      <alignment horizontal="center" vertical="center" wrapText="1"/>
    </xf>
    <xf numFmtId="9" fontId="43" fillId="0" borderId="1" xfId="5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9" fontId="46" fillId="0" borderId="1" xfId="5" applyNumberFormat="1" applyFont="1" applyFill="1" applyBorder="1" applyAlignment="1" applyProtection="1">
      <alignment horizontal="center" vertical="center" wrapText="1"/>
    </xf>
    <xf numFmtId="177" fontId="46" fillId="0" borderId="1" xfId="5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9" fontId="46" fillId="0" borderId="1" xfId="0" applyNumberFormat="1" applyFont="1" applyFill="1" applyBorder="1" applyAlignment="1">
      <alignment horizontal="center" vertical="center" wrapText="1"/>
    </xf>
    <xf numFmtId="177" fontId="46" fillId="0" borderId="1" xfId="0" applyNumberFormat="1" applyFont="1" applyFill="1" applyBorder="1" applyAlignment="1">
      <alignment horizontal="center" vertical="center" wrapText="1"/>
    </xf>
    <xf numFmtId="176" fontId="46" fillId="0" borderId="1" xfId="0" applyNumberFormat="1" applyFont="1" applyFill="1" applyBorder="1" applyAlignment="1">
      <alignment horizontal="center" vertical="center"/>
    </xf>
    <xf numFmtId="177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9" fontId="22" fillId="0" borderId="0" xfId="5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178" fontId="46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常规 2 3" xfId="48"/>
    <cellStyle name="60% - 强调文字颜色 6" xfId="49"/>
  </cellStyles>
  <dxfs count="3">
    <dxf>
      <font>
        <b val="0"/>
        <i val="0"/>
        <color indexed="16"/>
      </font>
      <fill>
        <patternFill>
          <fgColor indexed="10"/>
          <bgColor indexed="45"/>
        </patternFill>
      </fill>
    </dxf>
    <dxf>
      <font>
        <b val="0"/>
        <i val="0"/>
        <color indexed="16"/>
      </font>
      <fill>
        <patternFill>
          <fgColor indexed="10"/>
          <bgColor indexed="45"/>
        </patternFill>
      </fill>
    </dxf>
    <dxf>
      <font>
        <b val="0"/>
        <i val="0"/>
        <color indexed="16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T20"/>
  <sheetViews>
    <sheetView workbookViewId="0">
      <selection activeCell="U17" sqref="U17"/>
    </sheetView>
  </sheetViews>
  <sheetFormatPr defaultColWidth="9" defaultRowHeight="14.25"/>
  <cols>
    <col min="1" max="1" width="4.25" style="73" customWidth="1"/>
    <col min="2" max="2" width="9.875" style="73" customWidth="1"/>
    <col min="3" max="3" width="8.125" style="73" customWidth="1"/>
    <col min="4" max="4" width="8" style="73" customWidth="1"/>
    <col min="5" max="5" width="5.125" style="73" customWidth="1"/>
    <col min="6" max="6" width="5.25" style="73" customWidth="1"/>
    <col min="7" max="8" width="4.375" style="73" customWidth="1"/>
    <col min="9" max="9" width="8.375" style="73" customWidth="1"/>
    <col min="10" max="11" width="4.375" style="73" customWidth="1"/>
    <col min="12" max="12" width="5.375" style="73" customWidth="1"/>
    <col min="13" max="13" width="4.375" style="73" customWidth="1"/>
    <col min="14" max="14" width="8.125" style="73" customWidth="1"/>
    <col min="15" max="15" width="4.375" style="73" customWidth="1"/>
    <col min="16" max="16" width="5.125" style="73" customWidth="1"/>
    <col min="17" max="18" width="4.875" style="73" customWidth="1"/>
    <col min="19" max="19" width="4.625" style="73" customWidth="1"/>
    <col min="20" max="20" width="4.875" style="73" customWidth="1"/>
    <col min="21" max="21" width="7.375" style="73" customWidth="1"/>
    <col min="22" max="22" width="5.625" style="73" customWidth="1"/>
    <col min="23" max="26" width="5.125" style="73" customWidth="1"/>
    <col min="27" max="27" width="5.25" style="73" customWidth="1"/>
    <col min="28" max="30" width="5" style="73" customWidth="1"/>
    <col min="31" max="31" width="5.5" style="73" customWidth="1"/>
    <col min="32" max="32" width="6.625" style="73" customWidth="1"/>
    <col min="33" max="33" width="10.175" style="73" customWidth="1"/>
    <col min="34" max="34" width="4.125" style="73" customWidth="1"/>
    <col min="35" max="16338" width="9" style="73"/>
    <col min="16339" max="16384" width="9" style="3"/>
  </cols>
  <sheetData>
    <row r="1" s="73" customFormat="1" ht="27" customHeight="1" spans="1:2">
      <c r="A1" s="74" t="s">
        <v>0</v>
      </c>
      <c r="B1" s="74"/>
    </row>
    <row r="2" s="73" customFormat="1" ht="51" customHeight="1" spans="1:3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93"/>
    </row>
    <row r="3" s="73" customFormat="1" ht="39" customHeight="1" spans="1:33">
      <c r="A3" s="76" t="s">
        <v>2</v>
      </c>
      <c r="B3" s="76" t="s">
        <v>3</v>
      </c>
      <c r="C3" s="77" t="s">
        <v>4</v>
      </c>
      <c r="D3" s="78"/>
      <c r="E3" s="78"/>
      <c r="F3" s="78"/>
      <c r="G3" s="78"/>
      <c r="H3" s="78"/>
      <c r="I3" s="78"/>
      <c r="J3" s="78"/>
      <c r="K3" s="78"/>
      <c r="L3" s="81" t="s">
        <v>5</v>
      </c>
      <c r="M3" s="81"/>
      <c r="N3" s="81"/>
      <c r="O3" s="81"/>
      <c r="P3" s="77" t="s">
        <v>6</v>
      </c>
      <c r="Q3" s="78"/>
      <c r="R3" s="78"/>
      <c r="S3" s="78"/>
      <c r="T3" s="91"/>
      <c r="U3" s="81" t="s">
        <v>7</v>
      </c>
      <c r="V3" s="81"/>
      <c r="W3" s="81" t="s">
        <v>8</v>
      </c>
      <c r="X3" s="81" t="s">
        <v>9</v>
      </c>
      <c r="Y3" s="81" t="s">
        <v>10</v>
      </c>
      <c r="Z3" s="81" t="s">
        <v>11</v>
      </c>
      <c r="AA3" s="81" t="s">
        <v>12</v>
      </c>
      <c r="AB3" s="81"/>
      <c r="AC3" s="81"/>
      <c r="AD3" s="81"/>
      <c r="AE3" s="81"/>
      <c r="AF3" s="81"/>
      <c r="AG3" s="76" t="s">
        <v>13</v>
      </c>
    </row>
    <row r="4" s="73" customFormat="1" ht="39" customHeight="1" spans="1:33">
      <c r="A4" s="79"/>
      <c r="B4" s="79"/>
      <c r="C4" s="76" t="s">
        <v>14</v>
      </c>
      <c r="D4" s="76" t="s">
        <v>15</v>
      </c>
      <c r="E4" s="76" t="s">
        <v>16</v>
      </c>
      <c r="F4" s="76" t="s">
        <v>17</v>
      </c>
      <c r="G4" s="76" t="s">
        <v>18</v>
      </c>
      <c r="H4" s="76" t="s">
        <v>19</v>
      </c>
      <c r="I4" s="76" t="s">
        <v>20</v>
      </c>
      <c r="J4" s="76" t="s">
        <v>21</v>
      </c>
      <c r="K4" s="76" t="s">
        <v>22</v>
      </c>
      <c r="L4" s="76" t="s">
        <v>23</v>
      </c>
      <c r="M4" s="76" t="s">
        <v>18</v>
      </c>
      <c r="N4" s="76" t="s">
        <v>24</v>
      </c>
      <c r="O4" s="76" t="s">
        <v>18</v>
      </c>
      <c r="P4" s="76" t="s">
        <v>25</v>
      </c>
      <c r="Q4" s="76" t="s">
        <v>18</v>
      </c>
      <c r="R4" s="76" t="s">
        <v>26</v>
      </c>
      <c r="S4" s="76" t="s">
        <v>18</v>
      </c>
      <c r="T4" s="76" t="s">
        <v>27</v>
      </c>
      <c r="U4" s="81" t="s">
        <v>28</v>
      </c>
      <c r="V4" s="81" t="s">
        <v>18</v>
      </c>
      <c r="W4" s="81"/>
      <c r="X4" s="81"/>
      <c r="Y4" s="81"/>
      <c r="Z4" s="81"/>
      <c r="AA4" s="81" t="s">
        <v>29</v>
      </c>
      <c r="AB4" s="81"/>
      <c r="AC4" s="77" t="s">
        <v>30</v>
      </c>
      <c r="AD4" s="78"/>
      <c r="AE4" s="78"/>
      <c r="AF4" s="91"/>
      <c r="AG4" s="79"/>
    </row>
    <row r="5" s="73" customFormat="1" ht="65" customHeight="1" spans="1:3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1"/>
      <c r="W5" s="81"/>
      <c r="X5" s="81"/>
      <c r="Y5" s="81"/>
      <c r="Z5" s="81"/>
      <c r="AA5" s="81" t="s">
        <v>31</v>
      </c>
      <c r="AB5" s="81" t="s">
        <v>32</v>
      </c>
      <c r="AC5" s="81" t="s">
        <v>33</v>
      </c>
      <c r="AD5" s="81" t="s">
        <v>34</v>
      </c>
      <c r="AE5" s="81" t="s">
        <v>35</v>
      </c>
      <c r="AF5" s="81" t="s">
        <v>36</v>
      </c>
      <c r="AG5" s="80"/>
    </row>
    <row r="6" s="73" customFormat="1" ht="40" customHeight="1" spans="1:33">
      <c r="A6" s="81">
        <v>1</v>
      </c>
      <c r="B6" s="81" t="s">
        <v>37</v>
      </c>
      <c r="C6" s="81">
        <v>739070</v>
      </c>
      <c r="D6" s="81">
        <v>478968</v>
      </c>
      <c r="E6" s="82">
        <v>0.33</v>
      </c>
      <c r="F6" s="83">
        <v>0.648</v>
      </c>
      <c r="G6" s="81">
        <v>30</v>
      </c>
      <c r="H6" s="81">
        <v>3</v>
      </c>
      <c r="I6" s="81">
        <v>363867</v>
      </c>
      <c r="J6" s="85">
        <v>0.31</v>
      </c>
      <c r="K6" s="81">
        <v>1</v>
      </c>
      <c r="L6" s="86">
        <v>0.297</v>
      </c>
      <c r="M6" s="81">
        <v>10</v>
      </c>
      <c r="N6" s="87">
        <v>219275</v>
      </c>
      <c r="O6" s="81">
        <v>10</v>
      </c>
      <c r="P6" s="81">
        <v>0</v>
      </c>
      <c r="Q6" s="81">
        <v>10</v>
      </c>
      <c r="R6" s="81">
        <v>0</v>
      </c>
      <c r="S6" s="81">
        <v>10</v>
      </c>
      <c r="T6" s="81">
        <v>3</v>
      </c>
      <c r="U6" s="86">
        <v>0.977</v>
      </c>
      <c r="V6" s="81">
        <v>9.8</v>
      </c>
      <c r="W6" s="81">
        <v>5</v>
      </c>
      <c r="X6" s="81">
        <v>5</v>
      </c>
      <c r="Y6" s="81">
        <v>5</v>
      </c>
      <c r="Z6" s="81">
        <v>5</v>
      </c>
      <c r="AA6" s="81">
        <v>3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109.8</v>
      </c>
    </row>
    <row r="7" s="73" customFormat="1" ht="40" customHeight="1" spans="1:33">
      <c r="A7" s="81">
        <v>2</v>
      </c>
      <c r="B7" s="81" t="s">
        <v>38</v>
      </c>
      <c r="C7" s="81">
        <v>1969454</v>
      </c>
      <c r="D7" s="81">
        <v>948010</v>
      </c>
      <c r="E7" s="82">
        <v>0.33</v>
      </c>
      <c r="F7" s="83">
        <v>0.481</v>
      </c>
      <c r="G7" s="81">
        <v>30</v>
      </c>
      <c r="H7" s="81">
        <v>2</v>
      </c>
      <c r="I7" s="81">
        <v>839676</v>
      </c>
      <c r="J7" s="85">
        <v>0.12</v>
      </c>
      <c r="K7" s="81">
        <v>1</v>
      </c>
      <c r="L7" s="86">
        <v>0.278</v>
      </c>
      <c r="M7" s="81">
        <v>10</v>
      </c>
      <c r="N7" s="87">
        <v>546850</v>
      </c>
      <c r="O7" s="81">
        <v>10</v>
      </c>
      <c r="P7" s="81">
        <v>0</v>
      </c>
      <c r="Q7" s="81">
        <v>10</v>
      </c>
      <c r="R7" s="81">
        <v>0</v>
      </c>
      <c r="S7" s="81">
        <v>10</v>
      </c>
      <c r="T7" s="81">
        <v>3</v>
      </c>
      <c r="U7" s="86">
        <v>0.809</v>
      </c>
      <c r="V7" s="81">
        <v>8.1</v>
      </c>
      <c r="W7" s="81">
        <v>4</v>
      </c>
      <c r="X7" s="81">
        <v>4</v>
      </c>
      <c r="Y7" s="81">
        <v>5</v>
      </c>
      <c r="Z7" s="81">
        <v>5</v>
      </c>
      <c r="AA7" s="81">
        <v>3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105.1</v>
      </c>
    </row>
    <row r="8" s="73" customFormat="1" ht="40" customHeight="1" spans="1:33">
      <c r="A8" s="81">
        <v>3</v>
      </c>
      <c r="B8" s="81" t="s">
        <v>39</v>
      </c>
      <c r="C8" s="81">
        <v>334051</v>
      </c>
      <c r="D8" s="81">
        <v>160370</v>
      </c>
      <c r="E8" s="82">
        <v>0.33</v>
      </c>
      <c r="F8" s="83">
        <v>0.48</v>
      </c>
      <c r="G8" s="81">
        <v>30</v>
      </c>
      <c r="H8" s="81"/>
      <c r="I8" s="81">
        <v>72550</v>
      </c>
      <c r="J8" s="85">
        <v>1.21</v>
      </c>
      <c r="K8" s="81">
        <v>3</v>
      </c>
      <c r="L8" s="83">
        <v>0.153</v>
      </c>
      <c r="M8" s="81">
        <v>10</v>
      </c>
      <c r="N8" s="87">
        <v>50984</v>
      </c>
      <c r="O8" s="81">
        <v>9</v>
      </c>
      <c r="P8" s="81">
        <v>0</v>
      </c>
      <c r="Q8" s="81">
        <v>10</v>
      </c>
      <c r="R8" s="81">
        <v>0</v>
      </c>
      <c r="S8" s="81">
        <v>10</v>
      </c>
      <c r="T8" s="81">
        <v>2</v>
      </c>
      <c r="U8" s="85">
        <v>1</v>
      </c>
      <c r="V8" s="81">
        <v>10</v>
      </c>
      <c r="W8" s="81">
        <v>5</v>
      </c>
      <c r="X8" s="81">
        <v>5</v>
      </c>
      <c r="Y8" s="81">
        <v>5</v>
      </c>
      <c r="Z8" s="81">
        <v>5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104</v>
      </c>
    </row>
    <row r="9" s="73" customFormat="1" ht="40" customHeight="1" spans="1:33">
      <c r="A9" s="81">
        <v>4</v>
      </c>
      <c r="B9" s="81" t="s">
        <v>40</v>
      </c>
      <c r="C9" s="81">
        <v>1110057</v>
      </c>
      <c r="D9" s="81">
        <v>447924</v>
      </c>
      <c r="E9" s="82">
        <v>0.33</v>
      </c>
      <c r="F9" s="83">
        <v>0.404</v>
      </c>
      <c r="G9" s="81">
        <v>30</v>
      </c>
      <c r="H9" s="81"/>
      <c r="I9" s="81">
        <v>341150</v>
      </c>
      <c r="J9" s="85">
        <v>0.31</v>
      </c>
      <c r="K9" s="81">
        <v>1</v>
      </c>
      <c r="L9" s="88">
        <v>0.153</v>
      </c>
      <c r="M9" s="81">
        <v>10</v>
      </c>
      <c r="N9" s="87">
        <v>170100</v>
      </c>
      <c r="O9" s="89">
        <v>9</v>
      </c>
      <c r="P9" s="81">
        <v>1</v>
      </c>
      <c r="Q9" s="81">
        <v>9</v>
      </c>
      <c r="R9" s="81">
        <v>0</v>
      </c>
      <c r="S9" s="81">
        <v>10</v>
      </c>
      <c r="T9" s="81">
        <v>1</v>
      </c>
      <c r="U9" s="88">
        <v>0.98</v>
      </c>
      <c r="V9" s="81">
        <v>9.8</v>
      </c>
      <c r="W9" s="81">
        <v>5</v>
      </c>
      <c r="X9" s="81">
        <v>5</v>
      </c>
      <c r="Y9" s="81">
        <v>5</v>
      </c>
      <c r="Z9" s="81">
        <v>5</v>
      </c>
      <c r="AA9" s="81">
        <v>2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101.8</v>
      </c>
    </row>
    <row r="10" s="73" customFormat="1" ht="40" customHeight="1" spans="1:33">
      <c r="A10" s="81">
        <v>5</v>
      </c>
      <c r="B10" s="81" t="s">
        <v>41</v>
      </c>
      <c r="C10" s="81">
        <v>513801</v>
      </c>
      <c r="D10" s="81">
        <v>201850</v>
      </c>
      <c r="E10" s="82">
        <v>0.33</v>
      </c>
      <c r="F10" s="83">
        <v>0.393</v>
      </c>
      <c r="G10" s="81">
        <v>30</v>
      </c>
      <c r="H10" s="81"/>
      <c r="I10" s="81">
        <v>236500</v>
      </c>
      <c r="J10" s="85">
        <v>-0.14</v>
      </c>
      <c r="K10" s="81">
        <v>0</v>
      </c>
      <c r="L10" s="86">
        <v>0.129</v>
      </c>
      <c r="M10" s="81">
        <v>10</v>
      </c>
      <c r="N10" s="87">
        <v>66450</v>
      </c>
      <c r="O10" s="81">
        <v>7</v>
      </c>
      <c r="P10" s="81">
        <v>0</v>
      </c>
      <c r="Q10" s="81">
        <v>10</v>
      </c>
      <c r="R10" s="81">
        <v>0</v>
      </c>
      <c r="S10" s="81">
        <v>10</v>
      </c>
      <c r="T10" s="81">
        <v>2</v>
      </c>
      <c r="U10" s="86">
        <v>0.977</v>
      </c>
      <c r="V10" s="81">
        <v>9.8</v>
      </c>
      <c r="W10" s="81">
        <v>5</v>
      </c>
      <c r="X10" s="81">
        <v>5</v>
      </c>
      <c r="Y10" s="81">
        <v>5</v>
      </c>
      <c r="Z10" s="81">
        <v>5</v>
      </c>
      <c r="AA10" s="81">
        <v>3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101.8</v>
      </c>
    </row>
    <row r="11" s="73" customFormat="1" ht="40" customHeight="1" spans="1:33">
      <c r="A11" s="81">
        <v>6</v>
      </c>
      <c r="B11" s="81" t="s">
        <v>42</v>
      </c>
      <c r="C11" s="84">
        <v>816336</v>
      </c>
      <c r="D11" s="81">
        <v>342600</v>
      </c>
      <c r="E11" s="82">
        <v>0.33</v>
      </c>
      <c r="F11" s="83">
        <v>0.42</v>
      </c>
      <c r="G11" s="81">
        <v>30</v>
      </c>
      <c r="H11" s="81"/>
      <c r="I11" s="81">
        <v>299500</v>
      </c>
      <c r="J11" s="85">
        <v>0.14</v>
      </c>
      <c r="K11" s="81">
        <v>1</v>
      </c>
      <c r="L11" s="86">
        <v>0.15</v>
      </c>
      <c r="M11" s="81">
        <v>10</v>
      </c>
      <c r="N11" s="87">
        <v>122800</v>
      </c>
      <c r="O11" s="81">
        <v>8</v>
      </c>
      <c r="P11" s="81">
        <v>0</v>
      </c>
      <c r="Q11" s="81">
        <v>10</v>
      </c>
      <c r="R11" s="81">
        <v>0</v>
      </c>
      <c r="S11" s="81">
        <v>10</v>
      </c>
      <c r="T11" s="81">
        <v>0</v>
      </c>
      <c r="U11" s="86">
        <v>0.964</v>
      </c>
      <c r="V11" s="81">
        <v>9.6</v>
      </c>
      <c r="W11" s="81">
        <v>5</v>
      </c>
      <c r="X11" s="81">
        <v>5</v>
      </c>
      <c r="Y11" s="81">
        <v>5</v>
      </c>
      <c r="Z11" s="81">
        <v>5</v>
      </c>
      <c r="AA11" s="81">
        <v>3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101.6</v>
      </c>
    </row>
    <row r="12" s="73" customFormat="1" ht="40" customHeight="1" spans="1:33">
      <c r="A12" s="81">
        <v>7</v>
      </c>
      <c r="B12" s="81" t="s">
        <v>43</v>
      </c>
      <c r="C12" s="81">
        <v>215756</v>
      </c>
      <c r="D12" s="81">
        <v>103770</v>
      </c>
      <c r="E12" s="82">
        <v>0.33</v>
      </c>
      <c r="F12" s="83">
        <v>0.481</v>
      </c>
      <c r="G12" s="81">
        <v>30</v>
      </c>
      <c r="H12" s="81">
        <v>1</v>
      </c>
      <c r="I12" s="81">
        <v>34923</v>
      </c>
      <c r="J12" s="85">
        <v>1.97</v>
      </c>
      <c r="K12" s="81">
        <v>3</v>
      </c>
      <c r="L12" s="86">
        <v>0.181</v>
      </c>
      <c r="M12" s="81">
        <v>10</v>
      </c>
      <c r="N12" s="87">
        <v>39095</v>
      </c>
      <c r="O12" s="81">
        <v>8</v>
      </c>
      <c r="P12" s="81">
        <v>0</v>
      </c>
      <c r="Q12" s="81">
        <v>10</v>
      </c>
      <c r="R12" s="81">
        <v>0</v>
      </c>
      <c r="S12" s="81">
        <v>10</v>
      </c>
      <c r="T12" s="81">
        <v>0</v>
      </c>
      <c r="U12" s="86">
        <v>0.938</v>
      </c>
      <c r="V12" s="81">
        <v>9.4</v>
      </c>
      <c r="W12" s="81">
        <v>5</v>
      </c>
      <c r="X12" s="81">
        <v>5</v>
      </c>
      <c r="Y12" s="81">
        <v>5</v>
      </c>
      <c r="Z12" s="81">
        <v>5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101.4</v>
      </c>
    </row>
    <row r="13" s="73" customFormat="1" ht="40" customHeight="1" spans="1:33">
      <c r="A13" s="81">
        <v>8</v>
      </c>
      <c r="B13" s="81" t="s">
        <v>44</v>
      </c>
      <c r="C13" s="81">
        <v>246920</v>
      </c>
      <c r="D13" s="81">
        <v>108864</v>
      </c>
      <c r="E13" s="82">
        <v>0.33</v>
      </c>
      <c r="F13" s="83">
        <v>0.441</v>
      </c>
      <c r="G13" s="81">
        <v>30</v>
      </c>
      <c r="H13" s="81"/>
      <c r="I13" s="81">
        <v>28675</v>
      </c>
      <c r="J13" s="85">
        <v>2.79</v>
      </c>
      <c r="K13" s="81">
        <v>3</v>
      </c>
      <c r="L13" s="88">
        <v>0.136</v>
      </c>
      <c r="M13" s="81">
        <v>10</v>
      </c>
      <c r="N13" s="87">
        <v>33525</v>
      </c>
      <c r="O13" s="89">
        <v>6</v>
      </c>
      <c r="P13" s="81">
        <v>0</v>
      </c>
      <c r="Q13" s="81">
        <v>10</v>
      </c>
      <c r="R13" s="81">
        <v>0</v>
      </c>
      <c r="S13" s="81">
        <v>10</v>
      </c>
      <c r="T13" s="81">
        <v>1</v>
      </c>
      <c r="U13" s="86">
        <v>0.902</v>
      </c>
      <c r="V13" s="92">
        <v>9</v>
      </c>
      <c r="W13" s="81">
        <v>5</v>
      </c>
      <c r="X13" s="81">
        <v>5</v>
      </c>
      <c r="Y13" s="81">
        <v>5</v>
      </c>
      <c r="Z13" s="81">
        <v>5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99</v>
      </c>
    </row>
    <row r="14" s="73" customFormat="1" ht="40" customHeight="1" spans="1:33">
      <c r="A14" s="81">
        <v>9</v>
      </c>
      <c r="B14" s="81" t="s">
        <v>45</v>
      </c>
      <c r="C14" s="81">
        <v>523568</v>
      </c>
      <c r="D14" s="81">
        <v>225997</v>
      </c>
      <c r="E14" s="82">
        <v>0.33</v>
      </c>
      <c r="F14" s="83">
        <v>0.432</v>
      </c>
      <c r="G14" s="81">
        <v>30</v>
      </c>
      <c r="H14" s="81"/>
      <c r="I14" s="81">
        <v>172306</v>
      </c>
      <c r="J14" s="85">
        <v>0.31</v>
      </c>
      <c r="K14" s="81">
        <v>1</v>
      </c>
      <c r="L14" s="86">
        <v>0.068</v>
      </c>
      <c r="M14" s="81">
        <v>6</v>
      </c>
      <c r="N14" s="87">
        <v>35747</v>
      </c>
      <c r="O14" s="81">
        <v>7</v>
      </c>
      <c r="P14" s="81">
        <v>0</v>
      </c>
      <c r="Q14" s="81">
        <v>10</v>
      </c>
      <c r="R14" s="81">
        <v>0</v>
      </c>
      <c r="S14" s="81">
        <v>10</v>
      </c>
      <c r="T14" s="81">
        <v>2</v>
      </c>
      <c r="U14" s="86">
        <v>0.783</v>
      </c>
      <c r="V14" s="81">
        <v>7.8</v>
      </c>
      <c r="W14" s="81">
        <v>5</v>
      </c>
      <c r="X14" s="81">
        <v>5</v>
      </c>
      <c r="Y14" s="81">
        <v>5</v>
      </c>
      <c r="Z14" s="81">
        <v>5</v>
      </c>
      <c r="AA14" s="81">
        <v>3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96.8</v>
      </c>
    </row>
    <row r="15" s="73" customFormat="1" ht="40" customHeight="1" spans="1:33">
      <c r="A15" s="81">
        <v>10</v>
      </c>
      <c r="B15" s="81" t="s">
        <v>46</v>
      </c>
      <c r="C15" s="81">
        <v>689793</v>
      </c>
      <c r="D15" s="81">
        <v>80360</v>
      </c>
      <c r="E15" s="82">
        <v>0.33</v>
      </c>
      <c r="F15" s="83">
        <v>0.116</v>
      </c>
      <c r="G15" s="81">
        <v>20</v>
      </c>
      <c r="H15" s="81"/>
      <c r="I15" s="81">
        <v>57099</v>
      </c>
      <c r="J15" s="85">
        <v>0.4</v>
      </c>
      <c r="K15" s="81">
        <v>1</v>
      </c>
      <c r="L15" s="86">
        <v>0.062</v>
      </c>
      <c r="M15" s="81">
        <v>6</v>
      </c>
      <c r="N15" s="87">
        <v>42615</v>
      </c>
      <c r="O15" s="81">
        <v>6</v>
      </c>
      <c r="P15" s="81">
        <v>0</v>
      </c>
      <c r="Q15" s="81">
        <v>10</v>
      </c>
      <c r="R15" s="81">
        <v>0</v>
      </c>
      <c r="S15" s="81">
        <v>10</v>
      </c>
      <c r="T15" s="81">
        <v>2</v>
      </c>
      <c r="U15" s="86">
        <v>0.607</v>
      </c>
      <c r="V15" s="92">
        <v>6.1</v>
      </c>
      <c r="W15" s="81">
        <v>5</v>
      </c>
      <c r="X15" s="81">
        <v>5</v>
      </c>
      <c r="Y15" s="81">
        <v>5</v>
      </c>
      <c r="Z15" s="81">
        <v>5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81.1</v>
      </c>
    </row>
    <row r="16" s="73" customFormat="1"/>
    <row r="17" s="73" customFormat="1" spans="16339:16374"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</row>
    <row r="18" s="73" customFormat="1" spans="16339:16374"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</row>
    <row r="19" s="73" customFormat="1" spans="16339:16374"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</row>
    <row r="20" s="73" customFormat="1" spans="11:16374">
      <c r="K20" s="90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</row>
  </sheetData>
  <mergeCells count="36">
    <mergeCell ref="A1:B1"/>
    <mergeCell ref="A2:AG2"/>
    <mergeCell ref="C3:K3"/>
    <mergeCell ref="L3:O3"/>
    <mergeCell ref="P3:T3"/>
    <mergeCell ref="U3:V3"/>
    <mergeCell ref="AA3:AF3"/>
    <mergeCell ref="AA4:AB4"/>
    <mergeCell ref="AC4:AF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3:W5"/>
    <mergeCell ref="X3:X5"/>
    <mergeCell ref="Y3:Y5"/>
    <mergeCell ref="Z3:Z5"/>
    <mergeCell ref="AG3:AG5"/>
  </mergeCells>
  <printOptions horizontalCentered="1"/>
  <pageMargins left="0.393055555555556" right="0.393055555555556" top="0.629166666666667" bottom="0.865277777777778" header="0.5" footer="0.5"/>
  <pageSetup paperSize="9" scale="75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G24"/>
  <sheetViews>
    <sheetView view="pageBreakPreview" zoomScaleNormal="100" zoomScaleSheetLayoutView="100" topLeftCell="A4" workbookViewId="0">
      <selection activeCell="N6" sqref="N6"/>
    </sheetView>
  </sheetViews>
  <sheetFormatPr defaultColWidth="9" defaultRowHeight="13.5"/>
  <cols>
    <col min="1" max="1" width="4.875" style="55" customWidth="1"/>
    <col min="2" max="2" width="14" style="55" customWidth="1"/>
    <col min="3" max="4" width="11.875" style="55" customWidth="1"/>
    <col min="5" max="5" width="5.375" style="55" customWidth="1"/>
    <col min="6" max="6" width="5.25" style="56" customWidth="1"/>
    <col min="7" max="7" width="6.75" style="55" customWidth="1"/>
    <col min="8" max="8" width="5.875" style="55" customWidth="1"/>
    <col min="9" max="9" width="5.375" style="55" customWidth="1"/>
    <col min="10" max="10" width="6.25" style="55" customWidth="1"/>
    <col min="11" max="11" width="5" style="55" customWidth="1"/>
    <col min="12" max="12" width="5.875" style="55" customWidth="1"/>
    <col min="13" max="13" width="5" style="55" customWidth="1"/>
    <col min="14" max="14" width="6.75" style="55" customWidth="1"/>
    <col min="15" max="15" width="7.25" style="55" customWidth="1"/>
    <col min="16" max="16" width="5.875" style="55" customWidth="1"/>
    <col min="17" max="17" width="5.125" style="55" customWidth="1"/>
    <col min="18" max="18" width="5.375" style="55" customWidth="1"/>
    <col min="19" max="19" width="6.75" style="55" customWidth="1"/>
    <col min="20" max="20" width="5.875" style="55" customWidth="1"/>
    <col min="21" max="16359" width="9" style="55"/>
    <col min="16360" max="16384" width="9" style="1"/>
  </cols>
  <sheetData>
    <row r="1" s="55" customFormat="1" ht="14.25" spans="1:6">
      <c r="A1" s="57" t="s">
        <v>47</v>
      </c>
      <c r="B1" s="57"/>
      <c r="F1" s="56"/>
    </row>
    <row r="2" s="55" customFormat="1" ht="48" customHeight="1" spans="1:19">
      <c r="A2" s="58" t="s">
        <v>48</v>
      </c>
      <c r="B2" s="58"/>
      <c r="C2" s="58"/>
      <c r="D2" s="58"/>
      <c r="E2" s="58"/>
      <c r="F2" s="5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="55" customFormat="1" ht="32" customHeight="1" spans="1:19">
      <c r="A3" s="60" t="s">
        <v>2</v>
      </c>
      <c r="B3" s="60" t="s">
        <v>49</v>
      </c>
      <c r="C3" s="60" t="s">
        <v>50</v>
      </c>
      <c r="D3" s="60"/>
      <c r="E3" s="60"/>
      <c r="F3" s="60"/>
      <c r="G3" s="60"/>
      <c r="H3" s="60"/>
      <c r="I3" s="60"/>
      <c r="J3" s="65" t="s">
        <v>51</v>
      </c>
      <c r="K3" s="66"/>
      <c r="L3" s="66"/>
      <c r="M3" s="66"/>
      <c r="N3" s="67"/>
      <c r="O3" s="65" t="s">
        <v>7</v>
      </c>
      <c r="P3" s="67"/>
      <c r="Q3" s="69" t="s">
        <v>52</v>
      </c>
      <c r="R3" s="69" t="s">
        <v>53</v>
      </c>
      <c r="S3" s="69" t="s">
        <v>13</v>
      </c>
    </row>
    <row r="4" s="55" customFormat="1" ht="59" customHeight="1" spans="1:19">
      <c r="A4" s="60"/>
      <c r="B4" s="60"/>
      <c r="C4" s="60" t="s">
        <v>14</v>
      </c>
      <c r="D4" s="60" t="s">
        <v>15</v>
      </c>
      <c r="E4" s="60" t="s">
        <v>16</v>
      </c>
      <c r="F4" s="61" t="s">
        <v>17</v>
      </c>
      <c r="G4" s="60" t="s">
        <v>54</v>
      </c>
      <c r="H4" s="60" t="s">
        <v>55</v>
      </c>
      <c r="I4" s="60" t="s">
        <v>56</v>
      </c>
      <c r="J4" s="60" t="s">
        <v>25</v>
      </c>
      <c r="K4" s="60" t="s">
        <v>18</v>
      </c>
      <c r="L4" s="60" t="s">
        <v>26</v>
      </c>
      <c r="M4" s="60" t="s">
        <v>18</v>
      </c>
      <c r="N4" s="60" t="s">
        <v>27</v>
      </c>
      <c r="O4" s="60" t="s">
        <v>28</v>
      </c>
      <c r="P4" s="60" t="s">
        <v>18</v>
      </c>
      <c r="Q4" s="70"/>
      <c r="R4" s="70"/>
      <c r="S4" s="70"/>
    </row>
    <row r="5" s="55" customFormat="1" ht="33" customHeight="1" spans="1:19">
      <c r="A5" s="60">
        <v>1</v>
      </c>
      <c r="B5" s="60" t="s">
        <v>57</v>
      </c>
      <c r="C5" s="60">
        <v>125200</v>
      </c>
      <c r="D5" s="60">
        <v>125200</v>
      </c>
      <c r="E5" s="62">
        <v>1</v>
      </c>
      <c r="F5" s="63">
        <v>1</v>
      </c>
      <c r="G5" s="60">
        <v>60</v>
      </c>
      <c r="H5" s="60">
        <v>3</v>
      </c>
      <c r="I5" s="60">
        <v>5</v>
      </c>
      <c r="J5" s="60">
        <v>0</v>
      </c>
      <c r="K5" s="60">
        <v>10</v>
      </c>
      <c r="L5" s="60">
        <v>0</v>
      </c>
      <c r="M5" s="60">
        <v>10</v>
      </c>
      <c r="N5" s="60"/>
      <c r="O5" s="62">
        <v>1</v>
      </c>
      <c r="P5" s="60">
        <v>10</v>
      </c>
      <c r="Q5" s="60">
        <v>5</v>
      </c>
      <c r="R5" s="60">
        <v>5</v>
      </c>
      <c r="S5" s="60">
        <v>108</v>
      </c>
    </row>
    <row r="6" s="55" customFormat="1" ht="33" customHeight="1" spans="1:16361">
      <c r="A6" s="60">
        <v>2</v>
      </c>
      <c r="B6" s="60" t="s">
        <v>58</v>
      </c>
      <c r="C6" s="60">
        <v>20818</v>
      </c>
      <c r="D6" s="60">
        <v>14790</v>
      </c>
      <c r="E6" s="62">
        <v>0.59</v>
      </c>
      <c r="F6" s="61">
        <v>0.71</v>
      </c>
      <c r="G6" s="60">
        <v>60</v>
      </c>
      <c r="H6" s="60">
        <v>2</v>
      </c>
      <c r="I6" s="60">
        <v>5</v>
      </c>
      <c r="J6" s="60">
        <v>0</v>
      </c>
      <c r="K6" s="60">
        <v>10</v>
      </c>
      <c r="L6" s="60">
        <v>0</v>
      </c>
      <c r="M6" s="60">
        <v>10</v>
      </c>
      <c r="N6" s="60"/>
      <c r="O6" s="68">
        <v>0.992</v>
      </c>
      <c r="P6" s="60">
        <v>9.9</v>
      </c>
      <c r="Q6" s="60">
        <v>5</v>
      </c>
      <c r="R6" s="60">
        <v>5</v>
      </c>
      <c r="S6" s="60">
        <v>106.9</v>
      </c>
      <c r="XEF6" s="1"/>
      <c r="XEG6" s="1"/>
    </row>
    <row r="7" s="55" customFormat="1" ht="33" customHeight="1" spans="1:16361">
      <c r="A7" s="60">
        <v>3</v>
      </c>
      <c r="B7" s="60" t="s">
        <v>59</v>
      </c>
      <c r="C7" s="60">
        <v>90000</v>
      </c>
      <c r="D7" s="60">
        <v>7795</v>
      </c>
      <c r="E7" s="62">
        <v>0.07</v>
      </c>
      <c r="F7" s="61">
        <v>0.087</v>
      </c>
      <c r="G7" s="60">
        <v>60</v>
      </c>
      <c r="H7" s="60"/>
      <c r="I7" s="60">
        <v>3</v>
      </c>
      <c r="J7" s="60">
        <v>0</v>
      </c>
      <c r="K7" s="60">
        <v>10</v>
      </c>
      <c r="L7" s="60">
        <v>0</v>
      </c>
      <c r="M7" s="60">
        <v>10</v>
      </c>
      <c r="N7" s="60"/>
      <c r="O7" s="68">
        <v>0.792</v>
      </c>
      <c r="P7" s="60">
        <v>7.9</v>
      </c>
      <c r="Q7" s="60">
        <v>5</v>
      </c>
      <c r="R7" s="60">
        <v>5</v>
      </c>
      <c r="S7" s="60">
        <v>100.9</v>
      </c>
      <c r="XEF7" s="71"/>
      <c r="XEG7" s="71"/>
    </row>
    <row r="8" s="55" customFormat="1" ht="33" customHeight="1" spans="1:16361">
      <c r="A8" s="60">
        <v>4</v>
      </c>
      <c r="B8" s="60" t="s">
        <v>60</v>
      </c>
      <c r="C8" s="60">
        <v>2685</v>
      </c>
      <c r="D8" s="60">
        <v>495</v>
      </c>
      <c r="E8" s="62">
        <v>0.14</v>
      </c>
      <c r="F8" s="61">
        <v>0.184</v>
      </c>
      <c r="G8" s="60">
        <v>60</v>
      </c>
      <c r="H8" s="60"/>
      <c r="I8" s="60"/>
      <c r="J8" s="60">
        <v>0</v>
      </c>
      <c r="K8" s="60">
        <v>10</v>
      </c>
      <c r="L8" s="60">
        <v>0</v>
      </c>
      <c r="M8" s="60">
        <v>10</v>
      </c>
      <c r="N8" s="60">
        <v>1</v>
      </c>
      <c r="O8" s="68">
        <v>0.938</v>
      </c>
      <c r="P8" s="60">
        <v>9.4</v>
      </c>
      <c r="Q8" s="60">
        <v>5</v>
      </c>
      <c r="R8" s="60">
        <v>5</v>
      </c>
      <c r="S8" s="60">
        <v>100.4</v>
      </c>
      <c r="XEF8" s="71"/>
      <c r="XEG8" s="71"/>
    </row>
    <row r="9" s="55" customFormat="1" ht="33" customHeight="1" spans="1:16361">
      <c r="A9" s="60">
        <v>5</v>
      </c>
      <c r="B9" s="60" t="s">
        <v>61</v>
      </c>
      <c r="C9" s="60">
        <v>12989</v>
      </c>
      <c r="D9" s="60">
        <v>5490</v>
      </c>
      <c r="E9" s="62">
        <v>0.44</v>
      </c>
      <c r="F9" s="61">
        <v>0.423</v>
      </c>
      <c r="G9" s="60">
        <v>58.3</v>
      </c>
      <c r="H9" s="60"/>
      <c r="I9" s="60">
        <v>2</v>
      </c>
      <c r="J9" s="60">
        <v>1</v>
      </c>
      <c r="K9" s="60">
        <v>9</v>
      </c>
      <c r="L9" s="60">
        <v>0</v>
      </c>
      <c r="M9" s="60">
        <v>10</v>
      </c>
      <c r="N9" s="60"/>
      <c r="O9" s="68">
        <v>0.958</v>
      </c>
      <c r="P9" s="60">
        <v>9.6</v>
      </c>
      <c r="Q9" s="60">
        <v>5</v>
      </c>
      <c r="R9" s="60">
        <v>5</v>
      </c>
      <c r="S9" s="60">
        <v>98.9</v>
      </c>
      <c r="XEF9" s="71"/>
      <c r="XEG9" s="71"/>
    </row>
    <row r="10" s="55" customFormat="1" ht="33" customHeight="1" spans="1:16361">
      <c r="A10" s="60">
        <v>6</v>
      </c>
      <c r="B10" s="60" t="s">
        <v>62</v>
      </c>
      <c r="C10" s="60">
        <v>187030</v>
      </c>
      <c r="D10" s="60">
        <v>47543</v>
      </c>
      <c r="E10" s="62">
        <v>0.22</v>
      </c>
      <c r="F10" s="61">
        <v>0.254</v>
      </c>
      <c r="G10" s="60">
        <v>60</v>
      </c>
      <c r="H10" s="60"/>
      <c r="I10" s="60">
        <v>5</v>
      </c>
      <c r="J10" s="64">
        <v>4</v>
      </c>
      <c r="K10" s="60">
        <v>6</v>
      </c>
      <c r="L10" s="60">
        <v>0</v>
      </c>
      <c r="M10" s="60">
        <v>10</v>
      </c>
      <c r="N10" s="64"/>
      <c r="O10" s="68">
        <v>0.724</v>
      </c>
      <c r="P10" s="60">
        <v>7.2</v>
      </c>
      <c r="Q10" s="60">
        <v>5</v>
      </c>
      <c r="R10" s="60">
        <v>5</v>
      </c>
      <c r="S10" s="60">
        <v>98.2</v>
      </c>
      <c r="XEF10" s="71"/>
      <c r="XEG10" s="71"/>
    </row>
    <row r="11" s="55" customFormat="1" ht="33" customHeight="1" spans="1:16361">
      <c r="A11" s="60">
        <v>7</v>
      </c>
      <c r="B11" s="60" t="s">
        <v>63</v>
      </c>
      <c r="C11" s="60">
        <v>28800</v>
      </c>
      <c r="D11" s="60">
        <v>5338</v>
      </c>
      <c r="E11" s="62">
        <v>0.13</v>
      </c>
      <c r="F11" s="61">
        <v>0.185</v>
      </c>
      <c r="G11" s="60">
        <v>60</v>
      </c>
      <c r="H11" s="60"/>
      <c r="I11" s="60">
        <v>2</v>
      </c>
      <c r="J11" s="60">
        <v>0</v>
      </c>
      <c r="K11" s="60">
        <v>10</v>
      </c>
      <c r="L11" s="60">
        <v>0</v>
      </c>
      <c r="M11" s="60">
        <v>10</v>
      </c>
      <c r="N11" s="60"/>
      <c r="O11" s="68">
        <v>0.609</v>
      </c>
      <c r="P11" s="60">
        <v>6.1</v>
      </c>
      <c r="Q11" s="60">
        <v>5</v>
      </c>
      <c r="R11" s="60">
        <v>5</v>
      </c>
      <c r="S11" s="60">
        <v>98.1</v>
      </c>
      <c r="XEF11" s="72"/>
      <c r="XEG11" s="72"/>
    </row>
    <row r="12" s="55" customFormat="1" ht="33" customHeight="1" spans="1:16361">
      <c r="A12" s="60">
        <v>8</v>
      </c>
      <c r="B12" s="60" t="s">
        <v>64</v>
      </c>
      <c r="C12" s="60">
        <v>1000</v>
      </c>
      <c r="D12" s="60">
        <v>500</v>
      </c>
      <c r="E12" s="62">
        <v>0.33</v>
      </c>
      <c r="F12" s="63">
        <v>0.5</v>
      </c>
      <c r="G12" s="60">
        <v>60</v>
      </c>
      <c r="H12" s="64">
        <v>1</v>
      </c>
      <c r="I12" s="60"/>
      <c r="J12" s="60">
        <v>0</v>
      </c>
      <c r="K12" s="60">
        <v>10</v>
      </c>
      <c r="L12" s="60">
        <v>0</v>
      </c>
      <c r="M12" s="60">
        <v>10</v>
      </c>
      <c r="N12" s="60"/>
      <c r="O12" s="68">
        <v>0.5</v>
      </c>
      <c r="P12" s="60">
        <v>5</v>
      </c>
      <c r="Q12" s="60">
        <v>5</v>
      </c>
      <c r="R12" s="60">
        <v>5</v>
      </c>
      <c r="S12" s="60">
        <v>96</v>
      </c>
      <c r="XEF12" s="71"/>
      <c r="XEG12" s="71"/>
    </row>
    <row r="13" s="55" customFormat="1" ht="33" customHeight="1" spans="1:16361">
      <c r="A13" s="60">
        <v>9</v>
      </c>
      <c r="B13" s="60" t="s">
        <v>65</v>
      </c>
      <c r="C13" s="60">
        <v>8000</v>
      </c>
      <c r="D13" s="60">
        <v>386</v>
      </c>
      <c r="E13" s="62">
        <v>0.07</v>
      </c>
      <c r="F13" s="61">
        <v>0.048</v>
      </c>
      <c r="G13" s="60">
        <v>57.8</v>
      </c>
      <c r="H13" s="60"/>
      <c r="I13" s="60"/>
      <c r="J13" s="60">
        <v>0</v>
      </c>
      <c r="K13" s="60">
        <v>10</v>
      </c>
      <c r="L13" s="60">
        <v>0</v>
      </c>
      <c r="M13" s="60">
        <v>10</v>
      </c>
      <c r="N13" s="60"/>
      <c r="O13" s="68">
        <v>0.875</v>
      </c>
      <c r="P13" s="60">
        <v>8.8</v>
      </c>
      <c r="Q13" s="60">
        <v>5</v>
      </c>
      <c r="R13" s="60">
        <v>5</v>
      </c>
      <c r="S13" s="60">
        <v>96</v>
      </c>
      <c r="XEF13" s="71"/>
      <c r="XEG13" s="71"/>
    </row>
    <row r="14" s="55" customFormat="1" ht="33" customHeight="1" spans="1:16361">
      <c r="A14" s="60">
        <v>10</v>
      </c>
      <c r="B14" s="60" t="s">
        <v>66</v>
      </c>
      <c r="C14" s="60">
        <v>61550</v>
      </c>
      <c r="D14" s="60">
        <v>4100</v>
      </c>
      <c r="E14" s="62">
        <v>0.13</v>
      </c>
      <c r="F14" s="61">
        <v>0.067</v>
      </c>
      <c r="G14" s="60">
        <v>53.7</v>
      </c>
      <c r="H14" s="60"/>
      <c r="I14" s="60">
        <v>2</v>
      </c>
      <c r="J14" s="60">
        <v>0</v>
      </c>
      <c r="K14" s="60">
        <v>10</v>
      </c>
      <c r="L14" s="60">
        <v>0</v>
      </c>
      <c r="M14" s="60">
        <v>10</v>
      </c>
      <c r="N14" s="60"/>
      <c r="O14" s="68">
        <v>0.875</v>
      </c>
      <c r="P14" s="60">
        <v>8.8</v>
      </c>
      <c r="Q14" s="60">
        <v>5</v>
      </c>
      <c r="R14" s="60">
        <v>5</v>
      </c>
      <c r="S14" s="60">
        <v>94.5</v>
      </c>
      <c r="XEF14" s="71"/>
      <c r="XEG14" s="71"/>
    </row>
    <row r="15" s="55" customFormat="1" ht="33" customHeight="1" spans="1:16361">
      <c r="A15" s="60">
        <v>11</v>
      </c>
      <c r="B15" s="60" t="s">
        <v>67</v>
      </c>
      <c r="C15" s="60">
        <v>104400</v>
      </c>
      <c r="D15" s="60">
        <v>12780</v>
      </c>
      <c r="E15" s="62">
        <v>0.19</v>
      </c>
      <c r="F15" s="61">
        <v>0.122</v>
      </c>
      <c r="G15" s="60">
        <v>53.2</v>
      </c>
      <c r="H15" s="60"/>
      <c r="I15" s="60">
        <v>3</v>
      </c>
      <c r="J15" s="60">
        <v>0</v>
      </c>
      <c r="K15" s="60">
        <v>10</v>
      </c>
      <c r="L15" s="60">
        <v>0</v>
      </c>
      <c r="M15" s="60">
        <v>10</v>
      </c>
      <c r="N15" s="60"/>
      <c r="O15" s="68">
        <v>0.828</v>
      </c>
      <c r="P15" s="60">
        <v>8.3</v>
      </c>
      <c r="Q15" s="60">
        <v>5</v>
      </c>
      <c r="R15" s="60">
        <v>5</v>
      </c>
      <c r="S15" s="60">
        <v>94.5</v>
      </c>
      <c r="XEF15" s="72"/>
      <c r="XEG15" s="72"/>
    </row>
    <row r="16" s="55" customFormat="1" ht="33" customHeight="1" spans="1:16361">
      <c r="A16" s="60">
        <v>12</v>
      </c>
      <c r="B16" s="60" t="s">
        <v>68</v>
      </c>
      <c r="C16" s="60">
        <v>34352</v>
      </c>
      <c r="D16" s="60">
        <v>7042</v>
      </c>
      <c r="E16" s="62">
        <v>0.31</v>
      </c>
      <c r="F16" s="61">
        <v>0.205</v>
      </c>
      <c r="G16" s="60">
        <v>49.5</v>
      </c>
      <c r="H16" s="60"/>
      <c r="I16" s="60">
        <v>2</v>
      </c>
      <c r="J16" s="60">
        <v>1</v>
      </c>
      <c r="K16" s="60">
        <v>9</v>
      </c>
      <c r="L16" s="60">
        <v>0</v>
      </c>
      <c r="M16" s="60">
        <v>10</v>
      </c>
      <c r="N16" s="60"/>
      <c r="O16" s="68">
        <v>0.679</v>
      </c>
      <c r="P16" s="60">
        <v>6.8</v>
      </c>
      <c r="Q16" s="60">
        <v>5</v>
      </c>
      <c r="R16" s="60">
        <v>5</v>
      </c>
      <c r="S16" s="60">
        <v>87.3</v>
      </c>
      <c r="XEF16"/>
      <c r="XEG16"/>
    </row>
    <row r="17" s="55" customFormat="1" ht="33" customHeight="1" spans="1:19">
      <c r="A17" s="60">
        <v>13</v>
      </c>
      <c r="B17" s="60" t="s">
        <v>69</v>
      </c>
      <c r="C17" s="60">
        <v>73928</v>
      </c>
      <c r="D17" s="60">
        <v>14809</v>
      </c>
      <c r="E17" s="62">
        <v>0.33</v>
      </c>
      <c r="F17" s="61">
        <v>0.2</v>
      </c>
      <c r="G17" s="60">
        <v>47</v>
      </c>
      <c r="H17" s="60"/>
      <c r="I17" s="60">
        <v>3</v>
      </c>
      <c r="J17" s="60">
        <v>0</v>
      </c>
      <c r="K17" s="60">
        <v>10</v>
      </c>
      <c r="L17" s="60">
        <v>0</v>
      </c>
      <c r="M17" s="60">
        <v>10</v>
      </c>
      <c r="N17" s="60"/>
      <c r="O17" s="68">
        <v>0.638</v>
      </c>
      <c r="P17" s="60">
        <v>6.4</v>
      </c>
      <c r="Q17" s="60">
        <v>5</v>
      </c>
      <c r="R17" s="60">
        <v>5</v>
      </c>
      <c r="S17" s="60">
        <v>86.4</v>
      </c>
    </row>
    <row r="18" s="55" customFormat="1" ht="33" customHeight="1" spans="1:19">
      <c r="A18" s="60">
        <v>14</v>
      </c>
      <c r="B18" s="60" t="s">
        <v>70</v>
      </c>
      <c r="C18" s="60">
        <v>40000</v>
      </c>
      <c r="D18" s="60">
        <v>3750</v>
      </c>
      <c r="E18" s="62">
        <v>0.2</v>
      </c>
      <c r="F18" s="61">
        <v>0.094</v>
      </c>
      <c r="G18" s="60">
        <v>49.4</v>
      </c>
      <c r="H18" s="64"/>
      <c r="I18" s="60"/>
      <c r="J18" s="60">
        <v>0</v>
      </c>
      <c r="K18" s="60">
        <v>10</v>
      </c>
      <c r="L18" s="60">
        <v>0</v>
      </c>
      <c r="M18" s="60">
        <v>10</v>
      </c>
      <c r="N18" s="60"/>
      <c r="O18" s="68">
        <v>0.375</v>
      </c>
      <c r="P18" s="60">
        <v>3.8</v>
      </c>
      <c r="Q18" s="60">
        <v>5</v>
      </c>
      <c r="R18" s="60">
        <v>5</v>
      </c>
      <c r="S18" s="60">
        <v>83.2</v>
      </c>
    </row>
    <row r="19" s="55" customFormat="1" ht="33" customHeight="1" spans="1:19">
      <c r="A19" s="60">
        <v>15</v>
      </c>
      <c r="B19" s="60" t="s">
        <v>71</v>
      </c>
      <c r="C19" s="60">
        <v>700</v>
      </c>
      <c r="D19" s="60">
        <v>20</v>
      </c>
      <c r="E19" s="62">
        <v>0.2</v>
      </c>
      <c r="F19" s="61">
        <v>0.029</v>
      </c>
      <c r="G19" s="60">
        <v>42.9</v>
      </c>
      <c r="H19" s="60"/>
      <c r="I19" s="60"/>
      <c r="J19" s="60">
        <v>0</v>
      </c>
      <c r="K19" s="60">
        <v>10</v>
      </c>
      <c r="L19" s="60">
        <v>0</v>
      </c>
      <c r="M19" s="60">
        <v>10</v>
      </c>
      <c r="N19" s="60"/>
      <c r="O19" s="68">
        <v>0.875</v>
      </c>
      <c r="P19" s="60">
        <v>8.8</v>
      </c>
      <c r="Q19" s="60">
        <v>5</v>
      </c>
      <c r="R19" s="60">
        <v>5</v>
      </c>
      <c r="S19" s="60">
        <v>81.7</v>
      </c>
    </row>
    <row r="20" s="55" customFormat="1" ht="33" customHeight="1" spans="1:19">
      <c r="A20" s="60">
        <v>16</v>
      </c>
      <c r="B20" s="60" t="s">
        <v>72</v>
      </c>
      <c r="C20" s="60">
        <v>93700</v>
      </c>
      <c r="D20" s="60">
        <v>2525</v>
      </c>
      <c r="E20" s="62">
        <v>0.18</v>
      </c>
      <c r="F20" s="61">
        <v>0.027</v>
      </c>
      <c r="G20" s="60">
        <v>44.7</v>
      </c>
      <c r="H20" s="64"/>
      <c r="I20" s="60"/>
      <c r="J20" s="60">
        <v>0</v>
      </c>
      <c r="K20" s="60">
        <v>10</v>
      </c>
      <c r="L20" s="60">
        <v>0</v>
      </c>
      <c r="M20" s="60">
        <v>10</v>
      </c>
      <c r="N20" s="60"/>
      <c r="O20" s="68">
        <v>0.525</v>
      </c>
      <c r="P20" s="60">
        <v>5.3</v>
      </c>
      <c r="Q20" s="60">
        <v>5</v>
      </c>
      <c r="R20" s="60">
        <v>5</v>
      </c>
      <c r="S20" s="60">
        <v>80</v>
      </c>
    </row>
    <row r="21" s="55" customFormat="1" ht="33" customHeight="1" spans="1:19">
      <c r="A21" s="60">
        <v>17</v>
      </c>
      <c r="B21" s="60" t="s">
        <v>73</v>
      </c>
      <c r="C21" s="60">
        <v>7530</v>
      </c>
      <c r="D21" s="60">
        <v>687</v>
      </c>
      <c r="E21" s="62">
        <v>0.33</v>
      </c>
      <c r="F21" s="61">
        <v>0.091</v>
      </c>
      <c r="G21" s="60">
        <v>40</v>
      </c>
      <c r="H21" s="60"/>
      <c r="I21" s="60"/>
      <c r="J21" s="60">
        <v>0</v>
      </c>
      <c r="K21" s="60">
        <v>10</v>
      </c>
      <c r="L21" s="60">
        <v>0</v>
      </c>
      <c r="M21" s="60">
        <v>10</v>
      </c>
      <c r="N21" s="60"/>
      <c r="O21" s="62">
        <v>1</v>
      </c>
      <c r="P21" s="60">
        <v>10</v>
      </c>
      <c r="Q21" s="60">
        <v>5</v>
      </c>
      <c r="R21" s="60">
        <v>5</v>
      </c>
      <c r="S21" s="60">
        <v>80</v>
      </c>
    </row>
    <row r="22" s="55" customFormat="1" ht="33" customHeight="1" spans="1:19">
      <c r="A22" s="60">
        <v>18</v>
      </c>
      <c r="B22" s="60" t="s">
        <v>74</v>
      </c>
      <c r="C22" s="60">
        <v>34950</v>
      </c>
      <c r="D22" s="60">
        <v>4066</v>
      </c>
      <c r="E22" s="62">
        <v>0.3</v>
      </c>
      <c r="F22" s="61">
        <v>0.116</v>
      </c>
      <c r="G22" s="60">
        <v>41.6</v>
      </c>
      <c r="H22" s="64"/>
      <c r="I22" s="60"/>
      <c r="J22" s="60">
        <v>0</v>
      </c>
      <c r="K22" s="60">
        <v>10</v>
      </c>
      <c r="L22" s="60">
        <v>0</v>
      </c>
      <c r="M22" s="60">
        <v>10</v>
      </c>
      <c r="N22" s="60"/>
      <c r="O22" s="68">
        <v>0.583</v>
      </c>
      <c r="P22" s="60">
        <v>5.8</v>
      </c>
      <c r="Q22" s="60">
        <v>5</v>
      </c>
      <c r="R22" s="60">
        <v>5</v>
      </c>
      <c r="S22" s="60">
        <v>77.4</v>
      </c>
    </row>
    <row r="23" s="55" customFormat="1" ht="33" customHeight="1" spans="1:19">
      <c r="A23" s="60">
        <v>19</v>
      </c>
      <c r="B23" s="60" t="s">
        <v>75</v>
      </c>
      <c r="C23" s="60">
        <v>3000</v>
      </c>
      <c r="D23" s="60">
        <v>1200</v>
      </c>
      <c r="E23" s="62">
        <v>0.8</v>
      </c>
      <c r="F23" s="63">
        <v>0.4</v>
      </c>
      <c r="G23" s="60">
        <v>40</v>
      </c>
      <c r="H23" s="64"/>
      <c r="I23" s="60"/>
      <c r="J23" s="60">
        <v>0</v>
      </c>
      <c r="K23" s="60">
        <v>10</v>
      </c>
      <c r="L23" s="60">
        <v>0</v>
      </c>
      <c r="M23" s="60">
        <v>10</v>
      </c>
      <c r="N23" s="60"/>
      <c r="O23" s="68">
        <v>0.313</v>
      </c>
      <c r="P23" s="60">
        <v>3.1</v>
      </c>
      <c r="Q23" s="60">
        <v>5</v>
      </c>
      <c r="R23" s="60">
        <v>5</v>
      </c>
      <c r="S23" s="60">
        <v>73.1</v>
      </c>
    </row>
    <row r="24" s="55" customFormat="1" ht="33" customHeight="1" spans="1:19">
      <c r="A24" s="60">
        <v>20</v>
      </c>
      <c r="B24" s="60" t="s">
        <v>76</v>
      </c>
      <c r="C24" s="60">
        <v>7000</v>
      </c>
      <c r="D24" s="60">
        <v>0</v>
      </c>
      <c r="E24" s="62">
        <v>0.11</v>
      </c>
      <c r="F24" s="63">
        <v>0</v>
      </c>
      <c r="G24" s="60">
        <v>40</v>
      </c>
      <c r="H24" s="64"/>
      <c r="I24" s="60"/>
      <c r="J24" s="60">
        <v>1</v>
      </c>
      <c r="K24" s="60">
        <v>9</v>
      </c>
      <c r="L24" s="60">
        <v>0</v>
      </c>
      <c r="M24" s="60">
        <v>10</v>
      </c>
      <c r="N24" s="60"/>
      <c r="O24" s="68">
        <v>0</v>
      </c>
      <c r="P24" s="60">
        <v>0</v>
      </c>
      <c r="Q24" s="60">
        <v>5</v>
      </c>
      <c r="R24" s="60">
        <v>5</v>
      </c>
      <c r="S24" s="60">
        <v>69</v>
      </c>
    </row>
  </sheetData>
  <mergeCells count="10">
    <mergeCell ref="A1:B1"/>
    <mergeCell ref="A2:S2"/>
    <mergeCell ref="C3:I3"/>
    <mergeCell ref="J3:N3"/>
    <mergeCell ref="O3:P3"/>
    <mergeCell ref="A3:A4"/>
    <mergeCell ref="B3:B4"/>
    <mergeCell ref="Q3:Q4"/>
    <mergeCell ref="R3:R4"/>
    <mergeCell ref="S3:S4"/>
  </mergeCells>
  <printOptions horizontalCentered="1"/>
  <pageMargins left="0.554166666666667" right="0.554166666666667" top="0.802777777777778" bottom="0.802777777777778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"/>
  <sheetViews>
    <sheetView workbookViewId="0">
      <selection activeCell="A2" sqref="A2:D2"/>
    </sheetView>
  </sheetViews>
  <sheetFormatPr defaultColWidth="9" defaultRowHeight="14.25" outlineLevelCol="3"/>
  <cols>
    <col min="1" max="1" width="27.875" style="45" customWidth="1"/>
    <col min="2" max="2" width="16.55" style="45" customWidth="1"/>
    <col min="3" max="3" width="18.25" style="45" customWidth="1"/>
    <col min="4" max="4" width="19.25" style="45" customWidth="1"/>
    <col min="5" max="16384" width="9" style="45"/>
  </cols>
  <sheetData>
    <row r="1" s="45" customFormat="1" ht="20.25" spans="1:1">
      <c r="A1" s="46" t="s">
        <v>77</v>
      </c>
    </row>
    <row r="2" s="45" customFormat="1" ht="72" customHeight="1" spans="1:4">
      <c r="A2" s="47" t="s">
        <v>78</v>
      </c>
      <c r="B2" s="47"/>
      <c r="C2" s="47"/>
      <c r="D2" s="47"/>
    </row>
    <row r="3" s="45" customFormat="1" ht="24" customHeight="1" spans="1:4">
      <c r="A3" s="48" t="s">
        <v>79</v>
      </c>
      <c r="B3" s="48"/>
      <c r="C3" s="48"/>
      <c r="D3" s="48"/>
    </row>
    <row r="4" s="45" customFormat="1" ht="50" customHeight="1" spans="1:4">
      <c r="A4" s="49" t="s">
        <v>80</v>
      </c>
      <c r="B4" s="49" t="s">
        <v>81</v>
      </c>
      <c r="C4" s="49" t="s">
        <v>82</v>
      </c>
      <c r="D4" s="49" t="s">
        <v>83</v>
      </c>
    </row>
    <row r="5" s="45" customFormat="1" ht="50" customHeight="1" spans="1:4">
      <c r="A5" s="50" t="s">
        <v>84</v>
      </c>
      <c r="B5" s="51">
        <v>2290027</v>
      </c>
      <c r="C5" s="51">
        <v>919260</v>
      </c>
      <c r="D5" s="52">
        <f t="shared" ref="D5:D11" si="0">C5/B5</f>
        <v>0.401418847900047</v>
      </c>
    </row>
    <row r="6" s="45" customFormat="1" ht="50" customHeight="1" spans="1:4">
      <c r="A6" s="50" t="s">
        <v>85</v>
      </c>
      <c r="B6" s="51">
        <v>1212378</v>
      </c>
      <c r="C6" s="51">
        <v>312191</v>
      </c>
      <c r="D6" s="52">
        <f>C6/B6</f>
        <v>0.257503022984581</v>
      </c>
    </row>
    <row r="7" s="45" customFormat="1" ht="50" customHeight="1" spans="1:4">
      <c r="A7" s="50" t="s">
        <v>86</v>
      </c>
      <c r="B7" s="51">
        <v>1359808</v>
      </c>
      <c r="C7" s="51">
        <v>448333</v>
      </c>
      <c r="D7" s="52">
        <f>C7/B7</f>
        <v>0.329703163976091</v>
      </c>
    </row>
    <row r="8" s="45" customFormat="1" ht="50" customHeight="1" spans="1:4">
      <c r="A8" s="50" t="s">
        <v>87</v>
      </c>
      <c r="B8" s="51">
        <v>638599</v>
      </c>
      <c r="C8" s="51">
        <v>227633</v>
      </c>
      <c r="D8" s="52">
        <f>C8/B8</f>
        <v>0.356456868864499</v>
      </c>
    </row>
    <row r="9" s="45" customFormat="1" ht="50" customHeight="1" spans="1:4">
      <c r="A9" s="53" t="s">
        <v>88</v>
      </c>
      <c r="B9" s="51">
        <v>609113</v>
      </c>
      <c r="C9" s="51">
        <v>133066</v>
      </c>
      <c r="D9" s="52">
        <f>C9/B9</f>
        <v>0.218458643962614</v>
      </c>
    </row>
    <row r="10" s="45" customFormat="1" ht="50" customHeight="1" spans="1:4">
      <c r="A10" s="50" t="s">
        <v>89</v>
      </c>
      <c r="B10" s="51">
        <v>1218700</v>
      </c>
      <c r="C10" s="51">
        <v>445022</v>
      </c>
      <c r="D10" s="52">
        <f>C10/B10</f>
        <v>0.365161237384098</v>
      </c>
    </row>
    <row r="11" ht="50" customHeight="1" spans="1:4">
      <c r="A11" s="53" t="s">
        <v>90</v>
      </c>
      <c r="B11" s="51">
        <v>2428490</v>
      </c>
      <c r="C11" s="51">
        <v>869498</v>
      </c>
      <c r="D11" s="52">
        <f>C11/B11</f>
        <v>0.35804059312577</v>
      </c>
    </row>
    <row r="12" s="45" customFormat="1" spans="3:3">
      <c r="C12" s="54"/>
    </row>
  </sheetData>
  <mergeCells count="2">
    <mergeCell ref="A2:D2"/>
    <mergeCell ref="A3:D3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workbookViewId="0">
      <selection activeCell="J11" sqref="J11"/>
    </sheetView>
  </sheetViews>
  <sheetFormatPr defaultColWidth="9" defaultRowHeight="13.5"/>
  <cols>
    <col min="1" max="1" width="4.24166666666667" style="33" customWidth="1"/>
    <col min="2" max="2" width="9" style="33"/>
    <col min="3" max="3" width="8.18333333333333" style="33" customWidth="1"/>
    <col min="4" max="8" width="9" style="33"/>
    <col min="9" max="9" width="11.4416666666667" style="33" customWidth="1"/>
    <col min="10" max="10" width="11.175" style="33" customWidth="1"/>
    <col min="11" max="16384" width="9" style="33"/>
  </cols>
  <sheetData>
    <row r="1" ht="14.25" spans="1:13">
      <c r="A1" s="34"/>
      <c r="B1" s="35" t="s">
        <v>91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25.5" spans="1:14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5.5" spans="1:14">
      <c r="A3" s="37"/>
      <c r="B3" s="37"/>
      <c r="C3" s="37"/>
      <c r="D3" s="37"/>
      <c r="E3" s="37"/>
      <c r="F3" s="37"/>
      <c r="G3" s="37"/>
      <c r="H3" s="37"/>
      <c r="I3" s="37"/>
      <c r="J3" s="37"/>
      <c r="M3" s="43" t="s">
        <v>93</v>
      </c>
      <c r="N3" s="43" t="s">
        <v>94</v>
      </c>
    </row>
    <row r="4" ht="31" customHeight="1" spans="1:14">
      <c r="A4" s="38" t="s">
        <v>95</v>
      </c>
      <c r="B4" s="39" t="s">
        <v>96</v>
      </c>
      <c r="C4" s="39" t="s">
        <v>97</v>
      </c>
      <c r="D4" s="39" t="s">
        <v>98</v>
      </c>
      <c r="E4" s="39" t="s">
        <v>99</v>
      </c>
      <c r="F4" s="39" t="s">
        <v>100</v>
      </c>
      <c r="G4" s="39" t="s">
        <v>101</v>
      </c>
      <c r="H4" s="39" t="s">
        <v>102</v>
      </c>
      <c r="I4" s="39" t="s">
        <v>103</v>
      </c>
      <c r="J4" s="39" t="s">
        <v>104</v>
      </c>
      <c r="K4" s="39" t="s">
        <v>105</v>
      </c>
      <c r="L4" s="39" t="s">
        <v>106</v>
      </c>
      <c r="M4" s="39" t="s">
        <v>107</v>
      </c>
      <c r="N4" s="39" t="s">
        <v>49</v>
      </c>
    </row>
    <row r="5" ht="33.75" spans="1:14">
      <c r="A5" s="40">
        <v>1</v>
      </c>
      <c r="B5" s="41" t="s">
        <v>108</v>
      </c>
      <c r="C5" s="41" t="s">
        <v>109</v>
      </c>
      <c r="D5" s="41" t="s">
        <v>110</v>
      </c>
      <c r="E5" s="41" t="s">
        <v>111</v>
      </c>
      <c r="F5" s="41">
        <v>19000</v>
      </c>
      <c r="G5" s="41">
        <v>10000</v>
      </c>
      <c r="H5" s="41"/>
      <c r="I5" s="41">
        <v>10</v>
      </c>
      <c r="J5" s="41" t="s">
        <v>112</v>
      </c>
      <c r="K5" s="41"/>
      <c r="L5" s="41"/>
      <c r="M5" s="44">
        <v>0.001</v>
      </c>
      <c r="N5" s="41" t="s">
        <v>62</v>
      </c>
    </row>
    <row r="6" ht="67.5" spans="1:14">
      <c r="A6" s="40">
        <v>2</v>
      </c>
      <c r="B6" s="41" t="s">
        <v>113</v>
      </c>
      <c r="C6" s="41" t="s">
        <v>114</v>
      </c>
      <c r="D6" s="41" t="s">
        <v>110</v>
      </c>
      <c r="E6" s="41" t="s">
        <v>115</v>
      </c>
      <c r="F6" s="41">
        <v>3800</v>
      </c>
      <c r="G6" s="41">
        <v>3800</v>
      </c>
      <c r="H6" s="41"/>
      <c r="I6" s="41">
        <v>0</v>
      </c>
      <c r="J6" s="41" t="s">
        <v>116</v>
      </c>
      <c r="K6" s="41"/>
      <c r="L6" s="41"/>
      <c r="M6" s="44">
        <v>0</v>
      </c>
      <c r="N6" s="41" t="s">
        <v>62</v>
      </c>
    </row>
    <row r="7" ht="56.25" spans="1:14">
      <c r="A7" s="40">
        <v>3</v>
      </c>
      <c r="B7" s="41" t="s">
        <v>117</v>
      </c>
      <c r="C7" s="41" t="s">
        <v>114</v>
      </c>
      <c r="D7" s="41" t="s">
        <v>110</v>
      </c>
      <c r="E7" s="41" t="s">
        <v>118</v>
      </c>
      <c r="F7" s="41">
        <v>989</v>
      </c>
      <c r="G7" s="41">
        <v>989</v>
      </c>
      <c r="H7" s="41"/>
      <c r="I7" s="41">
        <v>20</v>
      </c>
      <c r="J7" s="41" t="s">
        <v>119</v>
      </c>
      <c r="K7" s="41" t="s">
        <v>120</v>
      </c>
      <c r="L7" s="41"/>
      <c r="M7" s="44">
        <v>0.0202224469160768</v>
      </c>
      <c r="N7" s="41" t="s">
        <v>61</v>
      </c>
    </row>
    <row r="8" ht="45" spans="1:14">
      <c r="A8" s="40">
        <v>4</v>
      </c>
      <c r="B8" s="41" t="s">
        <v>121</v>
      </c>
      <c r="C8" s="41" t="s">
        <v>114</v>
      </c>
      <c r="D8" s="41" t="s">
        <v>110</v>
      </c>
      <c r="E8" s="41" t="s">
        <v>115</v>
      </c>
      <c r="F8" s="41">
        <v>7000</v>
      </c>
      <c r="G8" s="41">
        <v>7000</v>
      </c>
      <c r="H8" s="41"/>
      <c r="I8" s="41">
        <v>0</v>
      </c>
      <c r="J8" s="41" t="s">
        <v>122</v>
      </c>
      <c r="K8" s="41"/>
      <c r="L8" s="41"/>
      <c r="M8" s="44">
        <v>0</v>
      </c>
      <c r="N8" s="41" t="s">
        <v>76</v>
      </c>
    </row>
    <row r="9" ht="33.75" spans="1:14">
      <c r="A9" s="40">
        <v>5</v>
      </c>
      <c r="B9" s="41" t="s">
        <v>123</v>
      </c>
      <c r="C9" s="41" t="s">
        <v>114</v>
      </c>
      <c r="D9" s="41">
        <v>2020.1</v>
      </c>
      <c r="E9" s="41">
        <v>2020.12</v>
      </c>
      <c r="F9" s="42">
        <v>8600</v>
      </c>
      <c r="G9" s="42">
        <v>8600</v>
      </c>
      <c r="H9" s="41"/>
      <c r="I9" s="41"/>
      <c r="J9" s="41" t="s">
        <v>124</v>
      </c>
      <c r="K9" s="41"/>
      <c r="L9" s="41"/>
      <c r="M9" s="44"/>
      <c r="N9" s="41" t="s">
        <v>40</v>
      </c>
    </row>
    <row r="10" ht="33.75" spans="1:14">
      <c r="A10" s="40">
        <v>6</v>
      </c>
      <c r="B10" s="41" t="s">
        <v>125</v>
      </c>
      <c r="C10" s="41" t="s">
        <v>114</v>
      </c>
      <c r="D10" s="41" t="s">
        <v>110</v>
      </c>
      <c r="E10" s="41" t="s">
        <v>115</v>
      </c>
      <c r="F10" s="41">
        <v>3300</v>
      </c>
      <c r="G10" s="41">
        <v>3300</v>
      </c>
      <c r="H10" s="41"/>
      <c r="I10" s="41">
        <v>0</v>
      </c>
      <c r="J10" s="41" t="s">
        <v>126</v>
      </c>
      <c r="K10" s="41"/>
      <c r="L10" s="41"/>
      <c r="M10" s="44">
        <v>0</v>
      </c>
      <c r="N10" s="41" t="s">
        <v>62</v>
      </c>
    </row>
    <row r="11" ht="33.75" spans="1:14">
      <c r="A11" s="40">
        <v>7</v>
      </c>
      <c r="B11" s="41" t="s">
        <v>127</v>
      </c>
      <c r="C11" s="41" t="s">
        <v>109</v>
      </c>
      <c r="D11" s="41" t="s">
        <v>110</v>
      </c>
      <c r="E11" s="41" t="s">
        <v>111</v>
      </c>
      <c r="F11" s="41">
        <v>22000</v>
      </c>
      <c r="G11" s="41">
        <v>5000</v>
      </c>
      <c r="H11" s="41"/>
      <c r="I11" s="41">
        <v>0</v>
      </c>
      <c r="J11" s="41" t="s">
        <v>128</v>
      </c>
      <c r="K11" s="41"/>
      <c r="L11" s="41"/>
      <c r="M11" s="44">
        <v>0</v>
      </c>
      <c r="N11" s="41" t="s">
        <v>62</v>
      </c>
    </row>
    <row r="12" ht="22.5" spans="1:14">
      <c r="A12" s="40">
        <v>8</v>
      </c>
      <c r="B12" s="41" t="s">
        <v>129</v>
      </c>
      <c r="C12" s="41" t="s">
        <v>114</v>
      </c>
      <c r="D12" s="41" t="s">
        <v>110</v>
      </c>
      <c r="E12" s="41" t="s">
        <v>115</v>
      </c>
      <c r="F12" s="41">
        <v>452</v>
      </c>
      <c r="G12" s="41">
        <v>452</v>
      </c>
      <c r="H12" s="41"/>
      <c r="I12" s="41">
        <v>0</v>
      </c>
      <c r="J12" s="41" t="s">
        <v>130</v>
      </c>
      <c r="K12" s="41"/>
      <c r="L12" s="41"/>
      <c r="M12" s="44">
        <v>0</v>
      </c>
      <c r="N12" s="41" t="s">
        <v>68</v>
      </c>
    </row>
  </sheetData>
  <autoFilter ref="A1:N12"/>
  <mergeCells count="1">
    <mergeCell ref="A2:N2"/>
  </mergeCells>
  <conditionalFormatting sqref="B9">
    <cfRule type="expression" dxfId="0" priority="1" stopIfTrue="1">
      <formula>AND(COUNTIF($A$1:$A$35,B9)+COUNTIF($A$49:$A$65489,B9)&gt;1,NOT(ISBLANK(B9)))</formula>
    </cfRule>
  </conditionalFormatting>
  <conditionalFormatting sqref="B7:B8 B10:B12">
    <cfRule type="expression" dxfId="1" priority="2" stopIfTrue="1">
      <formula>AND(COUNTIF($A:$A,B7)&gt;1,NOT(ISBLANK(B7)))</formula>
    </cfRule>
    <cfRule type="expression" dxfId="2" priority="3" stopIfTrue="1">
      <formula>AND(COUNTIF($A:$A,B7)&gt;1,NOT(ISBLANK(B7)))</formula>
    </cfRule>
  </conditionalFormatting>
  <pageMargins left="0.393055555555556" right="0.511805555555556" top="0.590277777777778" bottom="0.511805555555556" header="0.511805555555556" footer="0.511805555555556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16"/>
  <sheetViews>
    <sheetView workbookViewId="0">
      <selection activeCell="E4" sqref="E4:F4"/>
    </sheetView>
  </sheetViews>
  <sheetFormatPr defaultColWidth="9" defaultRowHeight="14.25"/>
  <cols>
    <col min="1" max="1" width="3.5" style="11" customWidth="1"/>
    <col min="2" max="2" width="8.25" style="11" customWidth="1"/>
    <col min="3" max="3" width="5" style="11" customWidth="1"/>
    <col min="4" max="4" width="4.875" style="11" customWidth="1"/>
    <col min="5" max="5" width="4.375" style="11" customWidth="1"/>
    <col min="6" max="6" width="4.5" style="11" customWidth="1"/>
    <col min="7" max="7" width="4.875" style="11" customWidth="1"/>
    <col min="8" max="9" width="4.5" style="11" customWidth="1"/>
    <col min="10" max="11" width="4.75" style="11" customWidth="1"/>
    <col min="12" max="13" width="4.5" style="11" customWidth="1"/>
    <col min="14" max="18" width="4.25" style="11" customWidth="1"/>
    <col min="19" max="19" width="4.5" style="11" customWidth="1"/>
    <col min="20" max="20" width="4.75" style="11" customWidth="1"/>
    <col min="21" max="21" width="8.375" style="11" customWidth="1"/>
    <col min="22" max="16384" width="9" style="11"/>
  </cols>
  <sheetData>
    <row r="1" s="11" customFormat="1" spans="1:2">
      <c r="A1" s="12" t="s">
        <v>131</v>
      </c>
      <c r="B1" s="12"/>
    </row>
    <row r="2" s="11" customFormat="1" ht="53.25" customHeight="1" spans="1:21">
      <c r="A2" s="13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="11" customFormat="1" ht="28" customHeight="1" spans="1:21">
      <c r="A3" s="19" t="s">
        <v>95</v>
      </c>
      <c r="B3" s="20" t="s">
        <v>133</v>
      </c>
      <c r="C3" s="21" t="s">
        <v>134</v>
      </c>
      <c r="D3" s="22"/>
      <c r="E3" s="14" t="s">
        <v>135</v>
      </c>
      <c r="F3" s="14"/>
      <c r="G3" s="23" t="s">
        <v>136</v>
      </c>
      <c r="H3" s="24"/>
      <c r="I3" s="24"/>
      <c r="J3" s="24"/>
      <c r="K3" s="24"/>
      <c r="L3" s="24"/>
      <c r="M3" s="24"/>
      <c r="N3" s="24"/>
      <c r="O3" s="24"/>
      <c r="P3" s="31"/>
      <c r="Q3" s="14" t="s">
        <v>137</v>
      </c>
      <c r="R3" s="14"/>
      <c r="S3" s="14" t="s">
        <v>138</v>
      </c>
      <c r="T3" s="14"/>
      <c r="U3" s="19" t="s">
        <v>139</v>
      </c>
    </row>
    <row r="4" s="11" customFormat="1" ht="43" customHeight="1" spans="1:24">
      <c r="A4" s="25"/>
      <c r="B4" s="26"/>
      <c r="C4" s="27"/>
      <c r="D4" s="28"/>
      <c r="E4" s="14" t="s">
        <v>140</v>
      </c>
      <c r="F4" s="14"/>
      <c r="G4" s="14" t="s">
        <v>141</v>
      </c>
      <c r="H4" s="14"/>
      <c r="I4" s="14" t="s">
        <v>142</v>
      </c>
      <c r="J4" s="14"/>
      <c r="K4" s="14" t="s">
        <v>143</v>
      </c>
      <c r="L4" s="14"/>
      <c r="M4" s="14" t="s">
        <v>144</v>
      </c>
      <c r="N4" s="14"/>
      <c r="O4" s="14" t="s">
        <v>145</v>
      </c>
      <c r="P4" s="14"/>
      <c r="Q4" s="14" t="s">
        <v>146</v>
      </c>
      <c r="R4" s="14"/>
      <c r="S4" s="14" t="s">
        <v>147</v>
      </c>
      <c r="T4" s="14"/>
      <c r="U4" s="25"/>
      <c r="X4" s="32"/>
    </row>
    <row r="5" s="11" customFormat="1" ht="33" customHeight="1" spans="1:21">
      <c r="A5" s="29"/>
      <c r="B5" s="30"/>
      <c r="C5" s="14" t="s">
        <v>148</v>
      </c>
      <c r="D5" s="14" t="s">
        <v>149</v>
      </c>
      <c r="E5" s="15" t="s">
        <v>150</v>
      </c>
      <c r="F5" s="15" t="s">
        <v>151</v>
      </c>
      <c r="G5" s="15" t="s">
        <v>150</v>
      </c>
      <c r="H5" s="15" t="s">
        <v>151</v>
      </c>
      <c r="I5" s="15" t="s">
        <v>150</v>
      </c>
      <c r="J5" s="15" t="s">
        <v>151</v>
      </c>
      <c r="K5" s="15" t="s">
        <v>150</v>
      </c>
      <c r="L5" s="15" t="s">
        <v>151</v>
      </c>
      <c r="M5" s="15" t="s">
        <v>150</v>
      </c>
      <c r="N5" s="15" t="s">
        <v>151</v>
      </c>
      <c r="O5" s="15" t="s">
        <v>150</v>
      </c>
      <c r="P5" s="15" t="s">
        <v>151</v>
      </c>
      <c r="Q5" s="15" t="s">
        <v>150</v>
      </c>
      <c r="R5" s="15" t="s">
        <v>151</v>
      </c>
      <c r="S5" s="15" t="s">
        <v>150</v>
      </c>
      <c r="T5" s="15" t="s">
        <v>151</v>
      </c>
      <c r="U5" s="29"/>
    </row>
    <row r="6" s="11" customFormat="1" ht="35.1" customHeight="1" spans="1:21">
      <c r="A6" s="14">
        <v>1</v>
      </c>
      <c r="B6" s="14" t="s">
        <v>39</v>
      </c>
      <c r="C6" s="15">
        <f t="shared" ref="C6:C15" si="0">SUM(E6,G6,I6,K6,M6,O6,Q6,S6)</f>
        <v>152</v>
      </c>
      <c r="D6" s="15">
        <f t="shared" ref="D6:D15" si="1">SUM(F6,H6,J6,L6,N6,P6,R6,T6)</f>
        <v>152</v>
      </c>
      <c r="E6" s="15">
        <v>19</v>
      </c>
      <c r="F6" s="15">
        <v>19</v>
      </c>
      <c r="G6" s="15">
        <v>19</v>
      </c>
      <c r="H6" s="15">
        <v>19</v>
      </c>
      <c r="I6" s="15">
        <v>19</v>
      </c>
      <c r="J6" s="15">
        <v>19</v>
      </c>
      <c r="K6" s="15">
        <v>19</v>
      </c>
      <c r="L6" s="15">
        <v>19</v>
      </c>
      <c r="M6" s="15">
        <v>19</v>
      </c>
      <c r="N6" s="15">
        <v>19</v>
      </c>
      <c r="O6" s="15">
        <v>19</v>
      </c>
      <c r="P6" s="15">
        <v>19</v>
      </c>
      <c r="Q6" s="15">
        <v>19</v>
      </c>
      <c r="R6" s="15">
        <v>19</v>
      </c>
      <c r="S6" s="15">
        <v>19</v>
      </c>
      <c r="T6" s="15">
        <v>19</v>
      </c>
      <c r="U6" s="18">
        <f t="shared" ref="U6:U15" si="2">AVERAGE(D6/C6)</f>
        <v>1</v>
      </c>
    </row>
    <row r="7" s="11" customFormat="1" ht="35.1" customHeight="1" spans="1:21">
      <c r="A7" s="14">
        <v>2</v>
      </c>
      <c r="B7" s="14" t="s">
        <v>40</v>
      </c>
      <c r="C7" s="15">
        <f>SUM(E7,G7,I7,K7,M7,O7,Q7,S7)</f>
        <v>296</v>
      </c>
      <c r="D7" s="15">
        <f>SUM(F7,H7,J7,L7,N7,P7,R7,T7)</f>
        <v>290</v>
      </c>
      <c r="E7" s="15">
        <v>37</v>
      </c>
      <c r="F7" s="15">
        <v>37</v>
      </c>
      <c r="G7" s="15">
        <v>37</v>
      </c>
      <c r="H7" s="15">
        <v>37</v>
      </c>
      <c r="I7" s="15">
        <v>37</v>
      </c>
      <c r="J7" s="15">
        <v>34</v>
      </c>
      <c r="K7" s="15">
        <v>37</v>
      </c>
      <c r="L7" s="15">
        <v>35</v>
      </c>
      <c r="M7" s="15">
        <v>37</v>
      </c>
      <c r="N7" s="15">
        <v>37</v>
      </c>
      <c r="O7" s="15">
        <v>37</v>
      </c>
      <c r="P7" s="15">
        <v>36</v>
      </c>
      <c r="Q7" s="15">
        <v>37</v>
      </c>
      <c r="R7" s="15">
        <v>37</v>
      </c>
      <c r="S7" s="15">
        <v>37</v>
      </c>
      <c r="T7" s="15">
        <v>37</v>
      </c>
      <c r="U7" s="18">
        <f>AVERAGE(D7/C7)</f>
        <v>0.97972972972973</v>
      </c>
    </row>
    <row r="8" s="11" customFormat="1" ht="35.1" customHeight="1" spans="1:21">
      <c r="A8" s="14">
        <v>3</v>
      </c>
      <c r="B8" s="14" t="s">
        <v>41</v>
      </c>
      <c r="C8" s="15">
        <f>SUM(E8,G8,I8,K8,M8,O8,Q8,S8)</f>
        <v>264</v>
      </c>
      <c r="D8" s="15">
        <f>SUM(F8,H8,J8,L8,N8,P8,R8,T8)</f>
        <v>258</v>
      </c>
      <c r="E8" s="15">
        <v>33</v>
      </c>
      <c r="F8" s="15">
        <v>33</v>
      </c>
      <c r="G8" s="15">
        <v>33</v>
      </c>
      <c r="H8" s="15">
        <v>33</v>
      </c>
      <c r="I8" s="15">
        <v>33</v>
      </c>
      <c r="J8" s="15">
        <v>33</v>
      </c>
      <c r="K8" s="15">
        <v>33</v>
      </c>
      <c r="L8" s="15">
        <v>31</v>
      </c>
      <c r="M8" s="15">
        <v>33</v>
      </c>
      <c r="N8" s="15">
        <v>33</v>
      </c>
      <c r="O8" s="15">
        <v>33</v>
      </c>
      <c r="P8" s="15">
        <v>33</v>
      </c>
      <c r="Q8" s="15">
        <v>33</v>
      </c>
      <c r="R8" s="15">
        <v>33</v>
      </c>
      <c r="S8" s="15">
        <v>33</v>
      </c>
      <c r="T8" s="15">
        <v>29</v>
      </c>
      <c r="U8" s="18">
        <f>AVERAGE(D8/C8)</f>
        <v>0.977272727272727</v>
      </c>
    </row>
    <row r="9" s="11" customFormat="1" ht="35.1" customHeight="1" spans="1:21">
      <c r="A9" s="14">
        <v>4</v>
      </c>
      <c r="B9" s="14" t="s">
        <v>37</v>
      </c>
      <c r="C9" s="15">
        <f>SUM(E9,G9,I9,K9,M9,O9,Q9,S9)</f>
        <v>440</v>
      </c>
      <c r="D9" s="15">
        <f>SUM(F9,H9,J9,L9,N9,P9,R9,T9)</f>
        <v>430</v>
      </c>
      <c r="E9" s="15">
        <v>55</v>
      </c>
      <c r="F9" s="15">
        <v>55</v>
      </c>
      <c r="G9" s="15">
        <v>55</v>
      </c>
      <c r="H9" s="15">
        <v>51</v>
      </c>
      <c r="I9" s="15">
        <v>55</v>
      </c>
      <c r="J9" s="15">
        <v>54</v>
      </c>
      <c r="K9" s="15">
        <v>55</v>
      </c>
      <c r="L9" s="15">
        <v>54</v>
      </c>
      <c r="M9" s="15">
        <v>55</v>
      </c>
      <c r="N9" s="15">
        <v>55</v>
      </c>
      <c r="O9" s="15">
        <v>55</v>
      </c>
      <c r="P9" s="15">
        <v>55</v>
      </c>
      <c r="Q9" s="15">
        <v>55</v>
      </c>
      <c r="R9" s="15">
        <v>54</v>
      </c>
      <c r="S9" s="15">
        <v>55</v>
      </c>
      <c r="T9" s="15">
        <v>52</v>
      </c>
      <c r="U9" s="18">
        <f>AVERAGE(D9/C9)</f>
        <v>0.977272727272727</v>
      </c>
    </row>
    <row r="10" s="11" customFormat="1" ht="35.1" customHeight="1" spans="1:21">
      <c r="A10" s="14">
        <v>5</v>
      </c>
      <c r="B10" s="14" t="s">
        <v>42</v>
      </c>
      <c r="C10" s="15">
        <f>SUM(E10,G10,I10,K10,M10,O10,Q10,S10)</f>
        <v>280</v>
      </c>
      <c r="D10" s="15">
        <f>SUM(F10,H10,J10,L10,N10,P10,R10,T10)</f>
        <v>270</v>
      </c>
      <c r="E10" s="15">
        <v>35</v>
      </c>
      <c r="F10" s="15">
        <v>33</v>
      </c>
      <c r="G10" s="15">
        <v>35</v>
      </c>
      <c r="H10" s="15">
        <v>34</v>
      </c>
      <c r="I10" s="15">
        <v>35</v>
      </c>
      <c r="J10" s="15">
        <v>34</v>
      </c>
      <c r="K10" s="15">
        <v>35</v>
      </c>
      <c r="L10" s="15">
        <v>34</v>
      </c>
      <c r="M10" s="15">
        <v>35</v>
      </c>
      <c r="N10" s="15">
        <v>34</v>
      </c>
      <c r="O10" s="15">
        <v>35</v>
      </c>
      <c r="P10" s="15">
        <v>34</v>
      </c>
      <c r="Q10" s="15">
        <v>35</v>
      </c>
      <c r="R10" s="15">
        <v>34</v>
      </c>
      <c r="S10" s="15">
        <v>35</v>
      </c>
      <c r="T10" s="15">
        <v>33</v>
      </c>
      <c r="U10" s="18">
        <f>AVERAGE(D10/C10)</f>
        <v>0.964285714285714</v>
      </c>
    </row>
    <row r="11" s="11" customFormat="1" ht="35.1" customHeight="1" spans="1:21">
      <c r="A11" s="14">
        <v>6</v>
      </c>
      <c r="B11" s="14" t="s">
        <v>152</v>
      </c>
      <c r="C11" s="15">
        <f>SUM(E11,G11,I11,K11,M11,O11,Q11,S11)</f>
        <v>112</v>
      </c>
      <c r="D11" s="15">
        <f>SUM(F11,H11,J11,L11,N11,P11,R11,T11)</f>
        <v>105</v>
      </c>
      <c r="E11" s="15">
        <v>14</v>
      </c>
      <c r="F11" s="15">
        <v>14</v>
      </c>
      <c r="G11" s="15">
        <v>14</v>
      </c>
      <c r="H11" s="15">
        <v>13</v>
      </c>
      <c r="I11" s="15">
        <v>14</v>
      </c>
      <c r="J11" s="15">
        <v>13</v>
      </c>
      <c r="K11" s="15">
        <v>14</v>
      </c>
      <c r="L11" s="15">
        <v>13</v>
      </c>
      <c r="M11" s="15">
        <v>14</v>
      </c>
      <c r="N11" s="15">
        <v>13</v>
      </c>
      <c r="O11" s="15">
        <v>14</v>
      </c>
      <c r="P11" s="15">
        <v>13</v>
      </c>
      <c r="Q11" s="15">
        <v>14</v>
      </c>
      <c r="R11" s="15">
        <v>13</v>
      </c>
      <c r="S11" s="15">
        <v>14</v>
      </c>
      <c r="T11" s="15">
        <v>13</v>
      </c>
      <c r="U11" s="18">
        <f>AVERAGE(D11/C11)</f>
        <v>0.9375</v>
      </c>
    </row>
    <row r="12" s="11" customFormat="1" ht="35.1" customHeight="1" spans="1:21">
      <c r="A12" s="14">
        <v>7</v>
      </c>
      <c r="B12" s="14" t="s">
        <v>44</v>
      </c>
      <c r="C12" s="15">
        <f>SUM(E12,G12,I12,K12,M12,O12,Q12,S12)</f>
        <v>184</v>
      </c>
      <c r="D12" s="15">
        <f>SUM(F12,H12,J12,L12,N12,P12,R12,T12)</f>
        <v>166</v>
      </c>
      <c r="E12" s="15">
        <v>23</v>
      </c>
      <c r="F12" s="15">
        <v>22</v>
      </c>
      <c r="G12" s="15">
        <v>23</v>
      </c>
      <c r="H12" s="15">
        <v>23</v>
      </c>
      <c r="I12" s="15">
        <v>23</v>
      </c>
      <c r="J12" s="15">
        <v>21</v>
      </c>
      <c r="K12" s="15">
        <v>23</v>
      </c>
      <c r="L12" s="15">
        <v>18</v>
      </c>
      <c r="M12" s="15">
        <v>23</v>
      </c>
      <c r="N12" s="15">
        <v>23</v>
      </c>
      <c r="O12" s="15">
        <v>23</v>
      </c>
      <c r="P12" s="15">
        <v>20</v>
      </c>
      <c r="Q12" s="15">
        <v>23</v>
      </c>
      <c r="R12" s="15">
        <v>21</v>
      </c>
      <c r="S12" s="15">
        <v>23</v>
      </c>
      <c r="T12" s="15">
        <v>18</v>
      </c>
      <c r="U12" s="18">
        <f>AVERAGE(D12/C12)</f>
        <v>0.902173913043478</v>
      </c>
    </row>
    <row r="13" s="11" customFormat="1" ht="35.1" customHeight="1" spans="1:21">
      <c r="A13" s="14">
        <v>8</v>
      </c>
      <c r="B13" s="14" t="s">
        <v>38</v>
      </c>
      <c r="C13" s="15">
        <f>SUM(E13,G13,I13,K13,M13,O13,Q13,S13)</f>
        <v>776</v>
      </c>
      <c r="D13" s="15">
        <f>SUM(F13,H13,J13,L13,N13,P13,R13,T13)</f>
        <v>628</v>
      </c>
      <c r="E13" s="15">
        <v>97</v>
      </c>
      <c r="F13" s="15">
        <v>89</v>
      </c>
      <c r="G13" s="15">
        <v>97</v>
      </c>
      <c r="H13" s="15">
        <v>85</v>
      </c>
      <c r="I13" s="15">
        <v>97</v>
      </c>
      <c r="J13" s="15">
        <v>82</v>
      </c>
      <c r="K13" s="15">
        <v>97</v>
      </c>
      <c r="L13" s="15">
        <v>76</v>
      </c>
      <c r="M13" s="15">
        <v>97</v>
      </c>
      <c r="N13" s="15">
        <v>88</v>
      </c>
      <c r="O13" s="15">
        <v>97</v>
      </c>
      <c r="P13" s="15">
        <v>81</v>
      </c>
      <c r="Q13" s="15">
        <v>97</v>
      </c>
      <c r="R13" s="15">
        <v>79</v>
      </c>
      <c r="S13" s="15">
        <v>97</v>
      </c>
      <c r="T13" s="15">
        <v>48</v>
      </c>
      <c r="U13" s="18">
        <f>AVERAGE(D13/C13)</f>
        <v>0.809278350515464</v>
      </c>
    </row>
    <row r="14" s="11" customFormat="1" ht="35.1" customHeight="1" spans="1:21">
      <c r="A14" s="14">
        <v>9</v>
      </c>
      <c r="B14" s="14" t="s">
        <v>45</v>
      </c>
      <c r="C14" s="15">
        <f>SUM(E14,G14,I14,K14,M14,O14,Q14,S14)</f>
        <v>184</v>
      </c>
      <c r="D14" s="15">
        <f>SUM(F14,H14,J14,L14,N14,P14,R14,T14)</f>
        <v>144</v>
      </c>
      <c r="E14" s="15">
        <v>23</v>
      </c>
      <c r="F14" s="15">
        <v>21</v>
      </c>
      <c r="G14" s="15">
        <v>23</v>
      </c>
      <c r="H14" s="15">
        <v>21</v>
      </c>
      <c r="I14" s="15">
        <v>23</v>
      </c>
      <c r="J14" s="15">
        <v>17</v>
      </c>
      <c r="K14" s="15">
        <v>23</v>
      </c>
      <c r="L14" s="15">
        <v>18</v>
      </c>
      <c r="M14" s="15">
        <v>23</v>
      </c>
      <c r="N14" s="15">
        <v>21</v>
      </c>
      <c r="O14" s="15">
        <v>23</v>
      </c>
      <c r="P14" s="15">
        <v>14</v>
      </c>
      <c r="Q14" s="15">
        <v>23</v>
      </c>
      <c r="R14" s="15">
        <v>19</v>
      </c>
      <c r="S14" s="15">
        <v>23</v>
      </c>
      <c r="T14" s="15">
        <v>13</v>
      </c>
      <c r="U14" s="18">
        <f>AVERAGE(D14/C14)</f>
        <v>0.782608695652174</v>
      </c>
    </row>
    <row r="15" s="11" customFormat="1" ht="35.1" customHeight="1" spans="1:21">
      <c r="A15" s="14">
        <v>10</v>
      </c>
      <c r="B15" s="14" t="s">
        <v>46</v>
      </c>
      <c r="C15" s="15">
        <f>SUM(E15,G15,I15,K15,M15,O15,Q15,S15)</f>
        <v>272</v>
      </c>
      <c r="D15" s="15">
        <f>SUM(F15,H15,J15,L15,N15,P15,R15,T15)</f>
        <v>165</v>
      </c>
      <c r="E15" s="15">
        <v>34</v>
      </c>
      <c r="F15" s="15">
        <v>26</v>
      </c>
      <c r="G15" s="15">
        <v>34</v>
      </c>
      <c r="H15" s="15">
        <v>22</v>
      </c>
      <c r="I15" s="15">
        <v>34</v>
      </c>
      <c r="J15" s="15">
        <v>22</v>
      </c>
      <c r="K15" s="15">
        <v>34</v>
      </c>
      <c r="L15" s="15">
        <v>16</v>
      </c>
      <c r="M15" s="15">
        <v>34</v>
      </c>
      <c r="N15" s="15">
        <v>22</v>
      </c>
      <c r="O15" s="15">
        <v>34</v>
      </c>
      <c r="P15" s="15">
        <v>22</v>
      </c>
      <c r="Q15" s="15">
        <v>34</v>
      </c>
      <c r="R15" s="15">
        <v>22</v>
      </c>
      <c r="S15" s="15">
        <v>34</v>
      </c>
      <c r="T15" s="15">
        <v>13</v>
      </c>
      <c r="U15" s="18">
        <f>AVERAGE(D15/C15)</f>
        <v>0.606617647058823</v>
      </c>
    </row>
    <row r="16" s="11" customFormat="1" ht="35.1" customHeight="1" spans="1:21">
      <c r="A16" s="16" t="s">
        <v>134</v>
      </c>
      <c r="B16" s="17"/>
      <c r="C16" s="15">
        <f t="shared" ref="C16:T16" si="3">SUM(C6:C15)</f>
        <v>2960</v>
      </c>
      <c r="D16" s="15">
        <f>SUM(D6:D15)</f>
        <v>2608</v>
      </c>
      <c r="E16" s="15">
        <f>SUM(E6:E15)</f>
        <v>370</v>
      </c>
      <c r="F16" s="15">
        <f>SUM(F6:F15)</f>
        <v>349</v>
      </c>
      <c r="G16" s="15">
        <f>SUM(G6:G15)</f>
        <v>370</v>
      </c>
      <c r="H16" s="15">
        <f>SUM(H6:H15)</f>
        <v>338</v>
      </c>
      <c r="I16" s="15">
        <f>SUM(I6:I15)</f>
        <v>370</v>
      </c>
      <c r="J16" s="15">
        <f>SUM(J6:J15)</f>
        <v>329</v>
      </c>
      <c r="K16" s="15">
        <f>SUM(K6:K15)</f>
        <v>370</v>
      </c>
      <c r="L16" s="15">
        <f>SUM(L6:L15)</f>
        <v>314</v>
      </c>
      <c r="M16" s="15">
        <f>SUM(M6:M15)</f>
        <v>370</v>
      </c>
      <c r="N16" s="15">
        <f>SUM(N6:N15)</f>
        <v>345</v>
      </c>
      <c r="O16" s="15">
        <f>SUM(O6:O15)</f>
        <v>370</v>
      </c>
      <c r="P16" s="15">
        <f>SUM(P6:P15)</f>
        <v>327</v>
      </c>
      <c r="Q16" s="15">
        <f>SUM(Q6:Q15)</f>
        <v>370</v>
      </c>
      <c r="R16" s="15">
        <f>SUM(R6:R15)</f>
        <v>331</v>
      </c>
      <c r="S16" s="15">
        <f>SUM(S6:S15)</f>
        <v>370</v>
      </c>
      <c r="T16" s="15">
        <f>SUM(T6:T15)</f>
        <v>275</v>
      </c>
      <c r="U16" s="18">
        <f>D16/C16</f>
        <v>0.881081081081081</v>
      </c>
    </row>
  </sheetData>
  <mergeCells count="19">
    <mergeCell ref="A1:B1"/>
    <mergeCell ref="A2:U2"/>
    <mergeCell ref="E3:F3"/>
    <mergeCell ref="G3:P3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A16:B16"/>
    <mergeCell ref="A3:A5"/>
    <mergeCell ref="B3:B5"/>
    <mergeCell ref="U3:U5"/>
    <mergeCell ref="C3:D4"/>
  </mergeCells>
  <pageMargins left="0.75" right="0.75" top="1" bottom="1" header="0.5" footer="0.5"/>
  <pageSetup paperSize="9" scale="8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4"/>
  <sheetViews>
    <sheetView tabSelected="1" workbookViewId="0">
      <selection activeCell="A9" sqref="A9:A33"/>
    </sheetView>
  </sheetViews>
  <sheetFormatPr defaultColWidth="9" defaultRowHeight="14.25"/>
  <cols>
    <col min="1" max="1" width="3.375" style="11" customWidth="1"/>
    <col min="2" max="2" width="8.375" style="11" customWidth="1"/>
    <col min="3" max="3" width="5.625" style="11" customWidth="1"/>
    <col min="4" max="4" width="5" style="11" customWidth="1"/>
    <col min="5" max="5" width="4.375" style="11" customWidth="1"/>
    <col min="6" max="6" width="4.5" style="11" customWidth="1"/>
    <col min="7" max="7" width="4.875" style="11" customWidth="1"/>
    <col min="8" max="9" width="4.5" style="11" customWidth="1"/>
    <col min="10" max="11" width="4.75" style="11" customWidth="1"/>
    <col min="12" max="13" width="4.5" style="11" customWidth="1"/>
    <col min="14" max="18" width="4.25" style="11" customWidth="1"/>
    <col min="19" max="19" width="4.5" style="11" customWidth="1"/>
    <col min="20" max="20" width="4.75" style="11" customWidth="1"/>
    <col min="21" max="21" width="7.625" style="11" customWidth="1"/>
    <col min="22" max="16384" width="9" style="11"/>
  </cols>
  <sheetData>
    <row r="1" s="11" customFormat="1" spans="1:2">
      <c r="A1" s="12" t="s">
        <v>153</v>
      </c>
      <c r="B1" s="12"/>
    </row>
    <row r="2" s="11" customFormat="1" ht="53.25" customHeight="1" spans="1:21">
      <c r="A2" s="13" t="s">
        <v>154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="11" customFormat="1" ht="48" customHeight="1" spans="1:21">
      <c r="A3" s="14" t="s">
        <v>95</v>
      </c>
      <c r="B3" s="14" t="s">
        <v>155</v>
      </c>
      <c r="C3" s="15" t="s">
        <v>134</v>
      </c>
      <c r="D3" s="15"/>
      <c r="E3" s="14" t="s">
        <v>135</v>
      </c>
      <c r="F3" s="14"/>
      <c r="G3" s="14" t="s">
        <v>136</v>
      </c>
      <c r="H3" s="14"/>
      <c r="I3" s="14"/>
      <c r="J3" s="14"/>
      <c r="K3" s="14"/>
      <c r="L3" s="14"/>
      <c r="M3" s="14"/>
      <c r="N3" s="14"/>
      <c r="O3" s="14"/>
      <c r="P3" s="14"/>
      <c r="Q3" s="14" t="s">
        <v>137</v>
      </c>
      <c r="R3" s="14"/>
      <c r="S3" s="14" t="s">
        <v>138</v>
      </c>
      <c r="T3" s="14"/>
      <c r="U3" s="14" t="s">
        <v>139</v>
      </c>
    </row>
    <row r="4" s="11" customFormat="1" ht="37.5" customHeight="1" spans="1:21">
      <c r="A4" s="14"/>
      <c r="B4" s="14"/>
      <c r="C4" s="15"/>
      <c r="D4" s="15"/>
      <c r="E4" s="14" t="s">
        <v>140</v>
      </c>
      <c r="F4" s="14"/>
      <c r="G4" s="14" t="s">
        <v>141</v>
      </c>
      <c r="H4" s="14"/>
      <c r="I4" s="14" t="s">
        <v>142</v>
      </c>
      <c r="J4" s="14"/>
      <c r="K4" s="14" t="s">
        <v>143</v>
      </c>
      <c r="L4" s="14"/>
      <c r="M4" s="14" t="s">
        <v>144</v>
      </c>
      <c r="N4" s="14"/>
      <c r="O4" s="14" t="s">
        <v>145</v>
      </c>
      <c r="P4" s="14"/>
      <c r="Q4" s="14" t="s">
        <v>146</v>
      </c>
      <c r="R4" s="14"/>
      <c r="S4" s="14" t="s">
        <v>147</v>
      </c>
      <c r="T4" s="14"/>
      <c r="U4" s="14"/>
    </row>
    <row r="5" s="11" customFormat="1" ht="35.1" customHeight="1" spans="1:21">
      <c r="A5" s="14"/>
      <c r="B5" s="14"/>
      <c r="C5" s="14" t="s">
        <v>148</v>
      </c>
      <c r="D5" s="14" t="s">
        <v>149</v>
      </c>
      <c r="E5" s="15" t="s">
        <v>150</v>
      </c>
      <c r="F5" s="15" t="s">
        <v>151</v>
      </c>
      <c r="G5" s="15" t="s">
        <v>150</v>
      </c>
      <c r="H5" s="15" t="s">
        <v>151</v>
      </c>
      <c r="I5" s="15" t="s">
        <v>150</v>
      </c>
      <c r="J5" s="15" t="s">
        <v>151</v>
      </c>
      <c r="K5" s="15" t="s">
        <v>150</v>
      </c>
      <c r="L5" s="15" t="s">
        <v>151</v>
      </c>
      <c r="M5" s="15" t="s">
        <v>150</v>
      </c>
      <c r="N5" s="15" t="s">
        <v>151</v>
      </c>
      <c r="O5" s="15" t="s">
        <v>150</v>
      </c>
      <c r="P5" s="15" t="s">
        <v>151</v>
      </c>
      <c r="Q5" s="15" t="s">
        <v>150</v>
      </c>
      <c r="R5" s="15" t="s">
        <v>151</v>
      </c>
      <c r="S5" s="15" t="s">
        <v>150</v>
      </c>
      <c r="T5" s="15" t="s">
        <v>151</v>
      </c>
      <c r="U5" s="14"/>
    </row>
    <row r="6" s="11" customFormat="1" ht="35.1" customHeight="1" spans="1:21">
      <c r="A6" s="14">
        <v>1</v>
      </c>
      <c r="B6" s="14" t="s">
        <v>156</v>
      </c>
      <c r="C6" s="15">
        <f t="shared" ref="C6:C33" si="0">E6+G6+I6+K6+M6+O6+Q6+S6</f>
        <v>8</v>
      </c>
      <c r="D6" s="14">
        <f t="shared" ref="D6:D9" si="1">F6+H6+J6+L6+N6+P6+R6+T6</f>
        <v>8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8">
        <f t="shared" ref="U6:U34" si="2">AVERAGE(D6/C6)</f>
        <v>1</v>
      </c>
    </row>
    <row r="7" s="11" customFormat="1" ht="35.1" customHeight="1" spans="1:21">
      <c r="A7" s="14">
        <v>2</v>
      </c>
      <c r="B7" s="14" t="s">
        <v>57</v>
      </c>
      <c r="C7" s="15">
        <f>E7+G7+I7+K7+M7+O7+Q7+S7</f>
        <v>8</v>
      </c>
      <c r="D7" s="14">
        <f>F7+H7+J7+L7+N7+P7+R7+T7</f>
        <v>8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8">
        <f>AVERAGE(D7/C7)</f>
        <v>1</v>
      </c>
    </row>
    <row r="8" s="11" customFormat="1" ht="35.1" customHeight="1" spans="1:21">
      <c r="A8" s="14">
        <v>3</v>
      </c>
      <c r="B8" s="14" t="s">
        <v>157</v>
      </c>
      <c r="C8" s="15">
        <f>E8+G8+I8+K8+M8+O8+Q8+S8</f>
        <v>8</v>
      </c>
      <c r="D8" s="14">
        <f>F8+H8+J8+L8+N8+P8+R8+T8</f>
        <v>8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8">
        <f>AVERAGE(D8/C8)</f>
        <v>1</v>
      </c>
    </row>
    <row r="9" s="11" customFormat="1" ht="35.1" customHeight="1" spans="1:21">
      <c r="A9" s="14">
        <v>4</v>
      </c>
      <c r="B9" s="14" t="s">
        <v>58</v>
      </c>
      <c r="C9" s="15">
        <f>E9+G9+I9+K9+M9+O9+Q9+S9</f>
        <v>120</v>
      </c>
      <c r="D9" s="14">
        <f>F9+H9+J9+L9+N9+P9+R9+T9</f>
        <v>119</v>
      </c>
      <c r="E9" s="15">
        <v>15</v>
      </c>
      <c r="F9" s="15">
        <v>15</v>
      </c>
      <c r="G9" s="15">
        <v>15</v>
      </c>
      <c r="H9" s="15">
        <v>15</v>
      </c>
      <c r="I9" s="15">
        <v>15</v>
      </c>
      <c r="J9" s="15">
        <v>15</v>
      </c>
      <c r="K9" s="15">
        <v>15</v>
      </c>
      <c r="L9" s="15">
        <v>15</v>
      </c>
      <c r="M9" s="15">
        <v>15</v>
      </c>
      <c r="N9" s="15">
        <v>14</v>
      </c>
      <c r="O9" s="15">
        <v>15</v>
      </c>
      <c r="P9" s="15">
        <v>15</v>
      </c>
      <c r="Q9" s="15">
        <v>15</v>
      </c>
      <c r="R9" s="15">
        <v>15</v>
      </c>
      <c r="S9" s="15">
        <v>15</v>
      </c>
      <c r="T9" s="15">
        <v>15</v>
      </c>
      <c r="U9" s="18">
        <f>AVERAGE(D9/C9)</f>
        <v>0.991666666666667</v>
      </c>
    </row>
    <row r="10" s="11" customFormat="1" ht="35.1" customHeight="1" spans="1:21">
      <c r="A10" s="14">
        <v>5</v>
      </c>
      <c r="B10" s="14" t="s">
        <v>61</v>
      </c>
      <c r="C10" s="15">
        <f>E10+G10+I10+K10+M10+O10+Q10+S10</f>
        <v>24</v>
      </c>
      <c r="D10" s="14">
        <v>23</v>
      </c>
      <c r="E10" s="15">
        <v>3</v>
      </c>
      <c r="F10" s="15">
        <v>2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  <c r="T10" s="15">
        <v>3</v>
      </c>
      <c r="U10" s="18">
        <f>AVERAGE(D10/C10)</f>
        <v>0.958333333333333</v>
      </c>
    </row>
    <row r="11" s="11" customFormat="1" ht="35.1" customHeight="1" spans="1:21">
      <c r="A11" s="14">
        <v>6</v>
      </c>
      <c r="B11" s="14" t="s">
        <v>60</v>
      </c>
      <c r="C11" s="15">
        <f>E11+G11+I11+K11+M11+O11+Q11+S11</f>
        <v>16</v>
      </c>
      <c r="D11" s="14">
        <f t="shared" ref="D11:D34" si="3">F11+H11+J11+L11+N11+P11+R11+T11</f>
        <v>15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5">
        <v>2</v>
      </c>
      <c r="S11" s="15">
        <v>2</v>
      </c>
      <c r="T11" s="15">
        <v>1</v>
      </c>
      <c r="U11" s="18">
        <f>AVERAGE(D11/C11)</f>
        <v>0.9375</v>
      </c>
    </row>
    <row r="12" s="11" customFormat="1" ht="35.1" customHeight="1" spans="1:21">
      <c r="A12" s="14">
        <v>7</v>
      </c>
      <c r="B12" s="14" t="s">
        <v>158</v>
      </c>
      <c r="C12" s="15">
        <f>E12+G12+I12+K12+M12+O12+Q12+S12</f>
        <v>32</v>
      </c>
      <c r="D12" s="14">
        <f>F12+H12+J12+L12+N12+P12+R12+T12</f>
        <v>30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4</v>
      </c>
      <c r="N12" s="15">
        <v>4</v>
      </c>
      <c r="O12" s="15">
        <v>4</v>
      </c>
      <c r="P12" s="15">
        <v>4</v>
      </c>
      <c r="Q12" s="15">
        <v>4</v>
      </c>
      <c r="R12" s="15">
        <v>4</v>
      </c>
      <c r="S12" s="15">
        <v>4</v>
      </c>
      <c r="T12" s="15">
        <v>2</v>
      </c>
      <c r="U12" s="18">
        <f>AVERAGE(D12/C12)</f>
        <v>0.9375</v>
      </c>
    </row>
    <row r="13" s="11" customFormat="1" ht="35.1" customHeight="1" spans="1:21">
      <c r="A13" s="14">
        <v>8</v>
      </c>
      <c r="B13" s="14" t="s">
        <v>65</v>
      </c>
      <c r="C13" s="15">
        <f>E13+G13+I13+K13+M13+O13+Q13+S13</f>
        <v>8</v>
      </c>
      <c r="D13" s="14">
        <f>F13+H13+J13+L13+N13+P13+R13+T13</f>
        <v>7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0</v>
      </c>
      <c r="U13" s="18">
        <f>AVERAGE(D13/C13)</f>
        <v>0.875</v>
      </c>
    </row>
    <row r="14" s="11" customFormat="1" ht="35.1" customHeight="1" spans="1:21">
      <c r="A14" s="14">
        <v>9</v>
      </c>
      <c r="B14" s="14" t="s">
        <v>71</v>
      </c>
      <c r="C14" s="15">
        <f>E14+G14+I14+K14+M14+O14+Q14+S14</f>
        <v>8</v>
      </c>
      <c r="D14" s="14">
        <f>F14+H14+J14+L14+N14+P14+R14+T14</f>
        <v>7</v>
      </c>
      <c r="E14" s="15">
        <v>1</v>
      </c>
      <c r="F14" s="15">
        <v>0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8">
        <f>AVERAGE(D14/C14)</f>
        <v>0.875</v>
      </c>
    </row>
    <row r="15" s="11" customFormat="1" ht="35.1" customHeight="1" spans="1:21">
      <c r="A15" s="14">
        <v>10</v>
      </c>
      <c r="B15" s="14" t="s">
        <v>66</v>
      </c>
      <c r="C15" s="15">
        <f>E15+G15+I15+K15+M15+O15+Q15+S15</f>
        <v>48</v>
      </c>
      <c r="D15" s="14">
        <f>F15+H15+J15+L15+N15+P15+R15+T15</f>
        <v>42</v>
      </c>
      <c r="E15" s="15">
        <v>6</v>
      </c>
      <c r="F15" s="15">
        <v>6</v>
      </c>
      <c r="G15" s="15">
        <v>6</v>
      </c>
      <c r="H15" s="15">
        <v>6</v>
      </c>
      <c r="I15" s="15">
        <v>6</v>
      </c>
      <c r="J15" s="15">
        <v>6</v>
      </c>
      <c r="K15" s="15">
        <v>6</v>
      </c>
      <c r="L15" s="15">
        <v>4</v>
      </c>
      <c r="M15" s="15">
        <v>6</v>
      </c>
      <c r="N15" s="15">
        <v>6</v>
      </c>
      <c r="O15" s="15">
        <v>6</v>
      </c>
      <c r="P15" s="15">
        <v>5</v>
      </c>
      <c r="Q15" s="15">
        <v>6</v>
      </c>
      <c r="R15" s="15">
        <v>6</v>
      </c>
      <c r="S15" s="15">
        <v>6</v>
      </c>
      <c r="T15" s="15">
        <v>3</v>
      </c>
      <c r="U15" s="18">
        <f>AVERAGE(D15/C15)</f>
        <v>0.875</v>
      </c>
    </row>
    <row r="16" s="11" customFormat="1" ht="35.1" customHeight="1" spans="1:21">
      <c r="A16" s="14">
        <v>11</v>
      </c>
      <c r="B16" s="14" t="s">
        <v>67</v>
      </c>
      <c r="C16" s="15">
        <f>E16+G16+I16+K16+M16+O16+Q16+S16</f>
        <v>64</v>
      </c>
      <c r="D16" s="14">
        <f>F16+H16+J16+L16+N16+P16+R16+T16</f>
        <v>53</v>
      </c>
      <c r="E16" s="15">
        <v>8</v>
      </c>
      <c r="F16" s="15">
        <v>6</v>
      </c>
      <c r="G16" s="15">
        <v>8</v>
      </c>
      <c r="H16" s="15">
        <v>7</v>
      </c>
      <c r="I16" s="15">
        <v>8</v>
      </c>
      <c r="J16" s="15">
        <v>7</v>
      </c>
      <c r="K16" s="15">
        <v>8</v>
      </c>
      <c r="L16" s="15">
        <v>6</v>
      </c>
      <c r="M16" s="15">
        <v>8</v>
      </c>
      <c r="N16" s="15">
        <v>7</v>
      </c>
      <c r="O16" s="15">
        <v>8</v>
      </c>
      <c r="P16" s="15">
        <v>7</v>
      </c>
      <c r="Q16" s="15">
        <v>8</v>
      </c>
      <c r="R16" s="15">
        <v>7</v>
      </c>
      <c r="S16" s="15">
        <v>8</v>
      </c>
      <c r="T16" s="15">
        <v>6</v>
      </c>
      <c r="U16" s="18">
        <f>AVERAGE(D16/C16)</f>
        <v>0.828125</v>
      </c>
    </row>
    <row r="17" s="11" customFormat="1" ht="35.1" customHeight="1" spans="1:21">
      <c r="A17" s="14">
        <v>12</v>
      </c>
      <c r="B17" s="14" t="s">
        <v>59</v>
      </c>
      <c r="C17" s="15">
        <f>E17+G17+I17+K17+M17+O17+Q17+S17</f>
        <v>48</v>
      </c>
      <c r="D17" s="14">
        <f>F17+H17+J17+L17+N17+P17+R17+T17</f>
        <v>38</v>
      </c>
      <c r="E17" s="15">
        <v>6</v>
      </c>
      <c r="F17" s="15">
        <v>5</v>
      </c>
      <c r="G17" s="15">
        <v>6</v>
      </c>
      <c r="H17" s="15">
        <v>5</v>
      </c>
      <c r="I17" s="15">
        <v>6</v>
      </c>
      <c r="J17" s="15">
        <v>5</v>
      </c>
      <c r="K17" s="15">
        <v>6</v>
      </c>
      <c r="L17" s="15">
        <v>5</v>
      </c>
      <c r="M17" s="15">
        <v>6</v>
      </c>
      <c r="N17" s="15">
        <v>5</v>
      </c>
      <c r="O17" s="15">
        <v>6</v>
      </c>
      <c r="P17" s="15">
        <v>5</v>
      </c>
      <c r="Q17" s="15">
        <v>6</v>
      </c>
      <c r="R17" s="15">
        <v>3</v>
      </c>
      <c r="S17" s="15">
        <v>6</v>
      </c>
      <c r="T17" s="15">
        <v>5</v>
      </c>
      <c r="U17" s="18">
        <f>AVERAGE(D17/C17)</f>
        <v>0.791666666666667</v>
      </c>
    </row>
    <row r="18" s="11" customFormat="1" ht="35.1" customHeight="1" spans="1:21">
      <c r="A18" s="14">
        <v>13</v>
      </c>
      <c r="B18" s="14" t="s">
        <v>159</v>
      </c>
      <c r="C18" s="15">
        <f>E18+G18+I18+K18+M18+O18+Q18+S18</f>
        <v>8</v>
      </c>
      <c r="D18" s="14">
        <f>F18+H18+J18+L18+N18+P18+R18+T18</f>
        <v>6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0</v>
      </c>
      <c r="S18" s="15">
        <v>1</v>
      </c>
      <c r="T18" s="15">
        <v>0</v>
      </c>
      <c r="U18" s="18">
        <f>AVERAGE(D18/C18)</f>
        <v>0.75</v>
      </c>
    </row>
    <row r="19" s="11" customFormat="1" ht="35.1" customHeight="1" spans="1:21">
      <c r="A19" s="14">
        <v>14</v>
      </c>
      <c r="B19" s="14" t="s">
        <v>62</v>
      </c>
      <c r="C19" s="15">
        <f>E19+G19+I19+K19+M19+O19+Q19+S19</f>
        <v>192</v>
      </c>
      <c r="D19" s="14">
        <f>F19+H19+J19+L19+N19+P19+R19+T19</f>
        <v>139</v>
      </c>
      <c r="E19" s="15">
        <v>24</v>
      </c>
      <c r="F19" s="15">
        <v>15</v>
      </c>
      <c r="G19" s="15">
        <v>24</v>
      </c>
      <c r="H19" s="15">
        <v>17</v>
      </c>
      <c r="I19" s="15">
        <v>24</v>
      </c>
      <c r="J19" s="15">
        <v>18</v>
      </c>
      <c r="K19" s="15">
        <v>24</v>
      </c>
      <c r="L19" s="15">
        <v>18</v>
      </c>
      <c r="M19" s="15">
        <v>24</v>
      </c>
      <c r="N19" s="15">
        <v>18</v>
      </c>
      <c r="O19" s="15">
        <v>24</v>
      </c>
      <c r="P19" s="15">
        <v>17</v>
      </c>
      <c r="Q19" s="15">
        <v>24</v>
      </c>
      <c r="R19" s="15">
        <v>18</v>
      </c>
      <c r="S19" s="15">
        <v>24</v>
      </c>
      <c r="T19" s="15">
        <v>18</v>
      </c>
      <c r="U19" s="18">
        <f>AVERAGE(D19/C19)</f>
        <v>0.723958333333333</v>
      </c>
    </row>
    <row r="20" s="11" customFormat="1" ht="35.1" customHeight="1" spans="1:21">
      <c r="A20" s="14">
        <v>15</v>
      </c>
      <c r="B20" s="14" t="s">
        <v>68</v>
      </c>
      <c r="C20" s="15">
        <f>E20+G20+I20+K20+M20+O20+Q20+S20</f>
        <v>56</v>
      </c>
      <c r="D20" s="14">
        <f>F20+H20+J20+L20+N20+P20+R20+T20</f>
        <v>38</v>
      </c>
      <c r="E20" s="15">
        <v>7</v>
      </c>
      <c r="F20" s="15">
        <v>4</v>
      </c>
      <c r="G20" s="15">
        <v>7</v>
      </c>
      <c r="H20" s="15">
        <v>5</v>
      </c>
      <c r="I20" s="15">
        <v>7</v>
      </c>
      <c r="J20" s="15">
        <v>5</v>
      </c>
      <c r="K20" s="15">
        <v>7</v>
      </c>
      <c r="L20" s="15">
        <v>5</v>
      </c>
      <c r="M20" s="15">
        <v>7</v>
      </c>
      <c r="N20" s="15">
        <v>5</v>
      </c>
      <c r="O20" s="15">
        <v>7</v>
      </c>
      <c r="P20" s="15">
        <v>5</v>
      </c>
      <c r="Q20" s="15">
        <v>7</v>
      </c>
      <c r="R20" s="15">
        <v>5</v>
      </c>
      <c r="S20" s="15">
        <v>7</v>
      </c>
      <c r="T20" s="15">
        <v>4</v>
      </c>
      <c r="U20" s="18">
        <f>AVERAGE(D20/C20)</f>
        <v>0.678571428571429</v>
      </c>
    </row>
    <row r="21" s="11" customFormat="1" ht="35.1" customHeight="1" spans="1:21">
      <c r="A21" s="14">
        <v>16</v>
      </c>
      <c r="B21" s="14" t="s">
        <v>69</v>
      </c>
      <c r="C21" s="15">
        <f>E21+G21+I21+K21+M21+O21+Q21+S21</f>
        <v>80</v>
      </c>
      <c r="D21" s="14">
        <f>F21+H21+J21+L21+N21+P21+R21+T21</f>
        <v>51</v>
      </c>
      <c r="E21" s="15">
        <v>10</v>
      </c>
      <c r="F21" s="15">
        <v>8</v>
      </c>
      <c r="G21" s="15">
        <v>10</v>
      </c>
      <c r="H21" s="15">
        <v>7</v>
      </c>
      <c r="I21" s="15">
        <v>10</v>
      </c>
      <c r="J21" s="15">
        <v>6</v>
      </c>
      <c r="K21" s="15">
        <v>10</v>
      </c>
      <c r="L21" s="15">
        <v>7</v>
      </c>
      <c r="M21" s="15">
        <v>10</v>
      </c>
      <c r="N21" s="15">
        <v>6</v>
      </c>
      <c r="O21" s="15">
        <v>10</v>
      </c>
      <c r="P21" s="15">
        <v>5</v>
      </c>
      <c r="Q21" s="15">
        <v>10</v>
      </c>
      <c r="R21" s="15">
        <v>7</v>
      </c>
      <c r="S21" s="15">
        <v>10</v>
      </c>
      <c r="T21" s="15">
        <v>5</v>
      </c>
      <c r="U21" s="18">
        <f>AVERAGE(D21/C21)</f>
        <v>0.6375</v>
      </c>
    </row>
    <row r="22" s="11" customFormat="1" ht="35.1" customHeight="1" spans="1:21">
      <c r="A22" s="14">
        <v>17</v>
      </c>
      <c r="B22" s="14" t="s">
        <v>160</v>
      </c>
      <c r="C22" s="15">
        <f>E22+G22+I22+K22+M22+O22+Q22+S22</f>
        <v>64</v>
      </c>
      <c r="D22" s="14">
        <f>F22+H22+J22+L22+N22+P22+R22+T22</f>
        <v>39</v>
      </c>
      <c r="E22" s="15">
        <v>8</v>
      </c>
      <c r="F22" s="15">
        <v>6</v>
      </c>
      <c r="G22" s="15">
        <v>8</v>
      </c>
      <c r="H22" s="15">
        <v>6</v>
      </c>
      <c r="I22" s="15">
        <v>8</v>
      </c>
      <c r="J22" s="15">
        <v>4</v>
      </c>
      <c r="K22" s="15">
        <v>8</v>
      </c>
      <c r="L22" s="15">
        <v>3</v>
      </c>
      <c r="M22" s="15">
        <v>8</v>
      </c>
      <c r="N22" s="15">
        <v>7</v>
      </c>
      <c r="O22" s="15">
        <v>8</v>
      </c>
      <c r="P22" s="15">
        <v>6</v>
      </c>
      <c r="Q22" s="15">
        <v>8</v>
      </c>
      <c r="R22" s="15">
        <v>6</v>
      </c>
      <c r="S22" s="15">
        <v>8</v>
      </c>
      <c r="T22" s="15">
        <v>1</v>
      </c>
      <c r="U22" s="18">
        <f>AVERAGE(D22/C22)</f>
        <v>0.609375</v>
      </c>
    </row>
    <row r="23" s="11" customFormat="1" ht="35.1" customHeight="1" spans="1:21">
      <c r="A23" s="14">
        <v>18</v>
      </c>
      <c r="B23" s="14" t="s">
        <v>74</v>
      </c>
      <c r="C23" s="15">
        <f>E23+G23+I23+K23+M23+O23+Q23+S23</f>
        <v>24</v>
      </c>
      <c r="D23" s="14">
        <f>F23+H23+J23+L23+N23+P23+R23+T23</f>
        <v>14</v>
      </c>
      <c r="E23" s="15">
        <v>3</v>
      </c>
      <c r="F23" s="15">
        <v>2</v>
      </c>
      <c r="G23" s="15">
        <v>3</v>
      </c>
      <c r="H23" s="15">
        <v>2</v>
      </c>
      <c r="I23" s="15">
        <v>3</v>
      </c>
      <c r="J23" s="15">
        <v>2</v>
      </c>
      <c r="K23" s="15">
        <v>3</v>
      </c>
      <c r="L23" s="15">
        <v>1</v>
      </c>
      <c r="M23" s="15">
        <v>3</v>
      </c>
      <c r="N23" s="15">
        <v>2</v>
      </c>
      <c r="O23" s="15">
        <v>3</v>
      </c>
      <c r="P23" s="15">
        <v>2</v>
      </c>
      <c r="Q23" s="15">
        <v>3</v>
      </c>
      <c r="R23" s="15">
        <v>2</v>
      </c>
      <c r="S23" s="15">
        <v>3</v>
      </c>
      <c r="T23" s="15">
        <v>1</v>
      </c>
      <c r="U23" s="18">
        <f>AVERAGE(D23/C23)</f>
        <v>0.583333333333333</v>
      </c>
    </row>
    <row r="24" s="11" customFormat="1" ht="35.1" customHeight="1" spans="1:21">
      <c r="A24" s="14">
        <v>19</v>
      </c>
      <c r="B24" s="14" t="s">
        <v>161</v>
      </c>
      <c r="C24" s="15">
        <f>E24+G24+I24+K24+M24+O24+Q24+S24</f>
        <v>40</v>
      </c>
      <c r="D24" s="14">
        <f>F24+H24+J24+L24+N24+P24+R24+T24</f>
        <v>21</v>
      </c>
      <c r="E24" s="15">
        <v>5</v>
      </c>
      <c r="F24" s="15">
        <v>3</v>
      </c>
      <c r="G24" s="15">
        <v>5</v>
      </c>
      <c r="H24" s="15">
        <v>3</v>
      </c>
      <c r="I24" s="15">
        <v>5</v>
      </c>
      <c r="J24" s="15">
        <v>3</v>
      </c>
      <c r="K24" s="15">
        <v>5</v>
      </c>
      <c r="L24" s="15">
        <v>2</v>
      </c>
      <c r="M24" s="15">
        <v>5</v>
      </c>
      <c r="N24" s="15">
        <v>3</v>
      </c>
      <c r="O24" s="15">
        <v>5</v>
      </c>
      <c r="P24" s="15">
        <v>3</v>
      </c>
      <c r="Q24" s="15">
        <v>5</v>
      </c>
      <c r="R24" s="15">
        <v>2</v>
      </c>
      <c r="S24" s="15">
        <v>5</v>
      </c>
      <c r="T24" s="15">
        <v>2</v>
      </c>
      <c r="U24" s="18">
        <f>AVERAGE(D24/C24)</f>
        <v>0.525</v>
      </c>
    </row>
    <row r="25" s="11" customFormat="1" ht="35.1" customHeight="1" spans="1:21">
      <c r="A25" s="14">
        <v>20</v>
      </c>
      <c r="B25" s="14" t="s">
        <v>64</v>
      </c>
      <c r="C25" s="15">
        <f>E25+G25+I25+K25+M25+O25+Q25+S25</f>
        <v>16</v>
      </c>
      <c r="D25" s="14">
        <f>F25+H25+J25+L25+N25+P25+R25+T25</f>
        <v>8</v>
      </c>
      <c r="E25" s="15">
        <v>2</v>
      </c>
      <c r="F25" s="15">
        <v>1</v>
      </c>
      <c r="G25" s="15">
        <v>2</v>
      </c>
      <c r="H25" s="15">
        <v>1</v>
      </c>
      <c r="I25" s="15">
        <v>2</v>
      </c>
      <c r="J25" s="15">
        <v>1</v>
      </c>
      <c r="K25" s="15">
        <v>2</v>
      </c>
      <c r="L25" s="15">
        <v>1</v>
      </c>
      <c r="M25" s="15">
        <v>2</v>
      </c>
      <c r="N25" s="15">
        <v>1</v>
      </c>
      <c r="O25" s="15">
        <v>2</v>
      </c>
      <c r="P25" s="15">
        <v>1</v>
      </c>
      <c r="Q25" s="15">
        <v>2</v>
      </c>
      <c r="R25" s="15">
        <v>1</v>
      </c>
      <c r="S25" s="15">
        <v>2</v>
      </c>
      <c r="T25" s="15">
        <v>1</v>
      </c>
      <c r="U25" s="18">
        <f>AVERAGE(D25/C25)</f>
        <v>0.5</v>
      </c>
    </row>
    <row r="26" s="11" customFormat="1" ht="35.1" customHeight="1" spans="1:21">
      <c r="A26" s="14">
        <v>21</v>
      </c>
      <c r="B26" s="14" t="s">
        <v>162</v>
      </c>
      <c r="C26" s="15">
        <f>E26+G26+I26+K26+M26+O26+Q26+S26</f>
        <v>8</v>
      </c>
      <c r="D26" s="14">
        <f>F26+H26+J26+L26+N26+P26+R26+T26</f>
        <v>4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0</v>
      </c>
      <c r="K26" s="15">
        <v>1</v>
      </c>
      <c r="L26" s="15">
        <v>0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0</v>
      </c>
      <c r="S26" s="15">
        <v>1</v>
      </c>
      <c r="T26" s="15">
        <v>0</v>
      </c>
      <c r="U26" s="18">
        <f>AVERAGE(D26/C26)</f>
        <v>0.5</v>
      </c>
    </row>
    <row r="27" s="11" customFormat="1" ht="35.1" customHeight="1" spans="1:21">
      <c r="A27" s="14">
        <v>22</v>
      </c>
      <c r="B27" s="14" t="s">
        <v>163</v>
      </c>
      <c r="C27" s="15">
        <f>E27+G27+I27+K27+M27+O27+Q27+S27</f>
        <v>16</v>
      </c>
      <c r="D27" s="14">
        <f>F27+H27+J27+L27+N27+P27+R27+T27</f>
        <v>6</v>
      </c>
      <c r="E27" s="15">
        <v>2</v>
      </c>
      <c r="F27" s="15">
        <v>1</v>
      </c>
      <c r="G27" s="15">
        <v>2</v>
      </c>
      <c r="H27" s="15">
        <v>1</v>
      </c>
      <c r="I27" s="15">
        <v>2</v>
      </c>
      <c r="J27" s="15">
        <v>1</v>
      </c>
      <c r="K27" s="15">
        <v>2</v>
      </c>
      <c r="L27" s="15">
        <v>0</v>
      </c>
      <c r="M27" s="15">
        <v>2</v>
      </c>
      <c r="N27" s="15">
        <v>1</v>
      </c>
      <c r="O27" s="15">
        <v>2</v>
      </c>
      <c r="P27" s="15">
        <v>1</v>
      </c>
      <c r="Q27" s="15">
        <v>2</v>
      </c>
      <c r="R27" s="15">
        <v>1</v>
      </c>
      <c r="S27" s="15">
        <v>2</v>
      </c>
      <c r="T27" s="15">
        <v>0</v>
      </c>
      <c r="U27" s="18">
        <f>AVERAGE(D27/C27)</f>
        <v>0.375</v>
      </c>
    </row>
    <row r="28" s="11" customFormat="1" ht="45.95" customHeight="1" spans="1:21">
      <c r="A28" s="14">
        <v>23</v>
      </c>
      <c r="B28" s="14" t="s">
        <v>164</v>
      </c>
      <c r="C28" s="15">
        <f>E28+G28+I28+K28+M28+O28+Q28+S28</f>
        <v>16</v>
      </c>
      <c r="D28" s="14">
        <f>F28+H28+J28+L28+N28+P28+R28+T28</f>
        <v>6</v>
      </c>
      <c r="E28" s="15">
        <v>2</v>
      </c>
      <c r="F28" s="15">
        <v>1</v>
      </c>
      <c r="G28" s="15">
        <v>2</v>
      </c>
      <c r="H28" s="15">
        <v>1</v>
      </c>
      <c r="I28" s="15">
        <v>2</v>
      </c>
      <c r="J28" s="15">
        <v>1</v>
      </c>
      <c r="K28" s="15">
        <v>2</v>
      </c>
      <c r="L28" s="15">
        <v>1</v>
      </c>
      <c r="M28" s="15">
        <v>2</v>
      </c>
      <c r="N28" s="15">
        <v>1</v>
      </c>
      <c r="O28" s="15">
        <v>2</v>
      </c>
      <c r="P28" s="15">
        <v>1</v>
      </c>
      <c r="Q28" s="15">
        <v>2</v>
      </c>
      <c r="R28" s="15">
        <v>0</v>
      </c>
      <c r="S28" s="15">
        <v>2</v>
      </c>
      <c r="T28" s="15">
        <v>0</v>
      </c>
      <c r="U28" s="18">
        <f>AVERAGE(D28/C28)</f>
        <v>0.375</v>
      </c>
    </row>
    <row r="29" s="11" customFormat="1" ht="35.1" customHeight="1" spans="1:21">
      <c r="A29" s="14">
        <v>24</v>
      </c>
      <c r="B29" s="14" t="s">
        <v>165</v>
      </c>
      <c r="C29" s="15">
        <f>E29+G29+I29+K29+M29+O29+Q29+S29</f>
        <v>16</v>
      </c>
      <c r="D29" s="14">
        <f>F29+H29+J29+L29+N29+P29+R29+T29</f>
        <v>5</v>
      </c>
      <c r="E29" s="15">
        <v>2</v>
      </c>
      <c r="F29" s="15">
        <v>1</v>
      </c>
      <c r="G29" s="15">
        <v>2</v>
      </c>
      <c r="H29" s="15">
        <v>1</v>
      </c>
      <c r="I29" s="15">
        <v>2</v>
      </c>
      <c r="J29" s="15">
        <v>1</v>
      </c>
      <c r="K29" s="15">
        <v>2</v>
      </c>
      <c r="L29" s="15">
        <v>0</v>
      </c>
      <c r="M29" s="15">
        <v>2</v>
      </c>
      <c r="N29" s="15">
        <v>1</v>
      </c>
      <c r="O29" s="15">
        <v>2</v>
      </c>
      <c r="P29" s="15">
        <v>0</v>
      </c>
      <c r="Q29" s="15">
        <v>2</v>
      </c>
      <c r="R29" s="15">
        <v>1</v>
      </c>
      <c r="S29" s="15">
        <v>2</v>
      </c>
      <c r="T29" s="15">
        <v>0</v>
      </c>
      <c r="U29" s="18">
        <f>AVERAGE(D29/C29)</f>
        <v>0.3125</v>
      </c>
    </row>
    <row r="30" s="11" customFormat="1" ht="35.1" customHeight="1" spans="1:21">
      <c r="A30" s="14">
        <v>25</v>
      </c>
      <c r="B30" s="14" t="s">
        <v>166</v>
      </c>
      <c r="C30" s="15">
        <f>E30+G30+I30+K30+M30+O30+Q30+S30</f>
        <v>8</v>
      </c>
      <c r="D30" s="14">
        <f>F30+H30+J30+L30+N30+P30+R30+T30</f>
        <v>2</v>
      </c>
      <c r="E30" s="15">
        <v>1</v>
      </c>
      <c r="F30" s="15">
        <v>1</v>
      </c>
      <c r="G30" s="15">
        <v>1</v>
      </c>
      <c r="H30" s="15">
        <v>0</v>
      </c>
      <c r="I30" s="15">
        <v>1</v>
      </c>
      <c r="J30" s="15">
        <v>0</v>
      </c>
      <c r="K30" s="15">
        <v>1</v>
      </c>
      <c r="L30" s="15">
        <v>0</v>
      </c>
      <c r="M30" s="15">
        <v>1</v>
      </c>
      <c r="N30" s="15">
        <v>0</v>
      </c>
      <c r="O30" s="15">
        <v>1</v>
      </c>
      <c r="P30" s="15">
        <v>0</v>
      </c>
      <c r="Q30" s="15">
        <v>1</v>
      </c>
      <c r="R30" s="15">
        <v>1</v>
      </c>
      <c r="S30" s="15">
        <v>1</v>
      </c>
      <c r="T30" s="15">
        <v>0</v>
      </c>
      <c r="U30" s="18">
        <f>AVERAGE(D30/C30)</f>
        <v>0.25</v>
      </c>
    </row>
    <row r="31" s="11" customFormat="1" ht="35.1" customHeight="1" spans="1:21">
      <c r="A31" s="14">
        <v>26</v>
      </c>
      <c r="B31" s="14" t="s">
        <v>167</v>
      </c>
      <c r="C31" s="15">
        <f>E31+G31+I31+K31+M31+O31+Q31+S31</f>
        <v>8</v>
      </c>
      <c r="D31" s="14">
        <f>F31+H31+J31+L31+N31+P31+R31+T31</f>
        <v>0</v>
      </c>
      <c r="E31" s="15">
        <v>1</v>
      </c>
      <c r="F31" s="15">
        <v>0</v>
      </c>
      <c r="G31" s="15">
        <v>1</v>
      </c>
      <c r="H31" s="15">
        <v>0</v>
      </c>
      <c r="I31" s="15">
        <v>1</v>
      </c>
      <c r="J31" s="15">
        <v>0</v>
      </c>
      <c r="K31" s="15">
        <v>1</v>
      </c>
      <c r="L31" s="15">
        <v>0</v>
      </c>
      <c r="M31" s="15">
        <v>1</v>
      </c>
      <c r="N31" s="15">
        <v>0</v>
      </c>
      <c r="O31" s="15">
        <v>1</v>
      </c>
      <c r="P31" s="15">
        <v>0</v>
      </c>
      <c r="Q31" s="15">
        <v>1</v>
      </c>
      <c r="R31" s="15">
        <v>0</v>
      </c>
      <c r="S31" s="15">
        <v>1</v>
      </c>
      <c r="T31" s="15">
        <v>0</v>
      </c>
      <c r="U31" s="18">
        <f>AVERAGE(D31/C31)</f>
        <v>0</v>
      </c>
    </row>
    <row r="32" s="11" customFormat="1" ht="35.1" customHeight="1" spans="1:21">
      <c r="A32" s="14">
        <v>27</v>
      </c>
      <c r="B32" s="14" t="s">
        <v>168</v>
      </c>
      <c r="C32" s="15">
        <f>E32+G32+I32+K32+M32+O32+Q32+S32</f>
        <v>8</v>
      </c>
      <c r="D32" s="14">
        <f>F32+H32+J32+L32+N32+P32+R32+T32</f>
        <v>0</v>
      </c>
      <c r="E32" s="15">
        <v>1</v>
      </c>
      <c r="F32" s="15">
        <v>0</v>
      </c>
      <c r="G32" s="15">
        <v>1</v>
      </c>
      <c r="H32" s="15">
        <v>0</v>
      </c>
      <c r="I32" s="15">
        <v>1</v>
      </c>
      <c r="J32" s="15">
        <v>0</v>
      </c>
      <c r="K32" s="15">
        <v>1</v>
      </c>
      <c r="L32" s="15">
        <v>0</v>
      </c>
      <c r="M32" s="15">
        <v>1</v>
      </c>
      <c r="N32" s="15">
        <v>0</v>
      </c>
      <c r="O32" s="15">
        <v>1</v>
      </c>
      <c r="P32" s="15">
        <v>0</v>
      </c>
      <c r="Q32" s="15">
        <v>1</v>
      </c>
      <c r="R32" s="15">
        <v>0</v>
      </c>
      <c r="S32" s="15">
        <v>1</v>
      </c>
      <c r="T32" s="15">
        <v>0</v>
      </c>
      <c r="U32" s="18">
        <f>AVERAGE(D32/C32)</f>
        <v>0</v>
      </c>
    </row>
    <row r="33" s="11" customFormat="1" ht="35.1" customHeight="1" spans="1:21">
      <c r="A33" s="14">
        <v>28</v>
      </c>
      <c r="B33" s="14" t="s">
        <v>169</v>
      </c>
      <c r="C33" s="15">
        <f>E33+G33+I33+K33+M33+O33+Q33+S33</f>
        <v>8</v>
      </c>
      <c r="D33" s="14">
        <f>F33+H33+J33+L33+N33+P33+R33+T33</f>
        <v>0</v>
      </c>
      <c r="E33" s="15">
        <v>1</v>
      </c>
      <c r="F33" s="15">
        <v>0</v>
      </c>
      <c r="G33" s="15">
        <v>1</v>
      </c>
      <c r="H33" s="15">
        <v>0</v>
      </c>
      <c r="I33" s="15">
        <v>1</v>
      </c>
      <c r="J33" s="15">
        <v>0</v>
      </c>
      <c r="K33" s="15">
        <v>1</v>
      </c>
      <c r="L33" s="15">
        <v>0</v>
      </c>
      <c r="M33" s="15">
        <v>1</v>
      </c>
      <c r="N33" s="15">
        <v>0</v>
      </c>
      <c r="O33" s="15">
        <v>1</v>
      </c>
      <c r="P33" s="15">
        <v>0</v>
      </c>
      <c r="Q33" s="15">
        <v>1</v>
      </c>
      <c r="R33" s="15">
        <v>0</v>
      </c>
      <c r="S33" s="15">
        <v>1</v>
      </c>
      <c r="T33" s="15">
        <v>0</v>
      </c>
      <c r="U33" s="18">
        <f>AVERAGE(D33/C33)</f>
        <v>0</v>
      </c>
    </row>
    <row r="34" s="11" customFormat="1" ht="35.1" customHeight="1" spans="1:21">
      <c r="A34" s="16" t="s">
        <v>134</v>
      </c>
      <c r="B34" s="17"/>
      <c r="C34" s="15">
        <f t="shared" ref="C34:T34" si="4">SUM(C6:C33)</f>
        <v>960</v>
      </c>
      <c r="D34" s="15">
        <f>F34+H34+J34+L34+N34+P34+R34+T34</f>
        <v>697</v>
      </c>
      <c r="E34" s="15">
        <f>SUM(E6:E33)</f>
        <v>120</v>
      </c>
      <c r="F34" s="15">
        <f>SUM(F6:F33)</f>
        <v>89</v>
      </c>
      <c r="G34" s="15">
        <f>SUM(G6:G33)</f>
        <v>120</v>
      </c>
      <c r="H34" s="15">
        <f>SUM(H6:H33)</f>
        <v>93</v>
      </c>
      <c r="I34" s="15">
        <f>SUM(I6:I33)</f>
        <v>120</v>
      </c>
      <c r="J34" s="15">
        <f>SUM(J6:J33)</f>
        <v>90</v>
      </c>
      <c r="K34" s="15">
        <f>SUM(K6:K33)</f>
        <v>120</v>
      </c>
      <c r="L34" s="15">
        <f>SUM(L6:L33)</f>
        <v>83</v>
      </c>
      <c r="M34" s="15">
        <f>SUM(M6:M33)</f>
        <v>120</v>
      </c>
      <c r="N34" s="15">
        <f>SUM(N6:N33)</f>
        <v>93</v>
      </c>
      <c r="O34" s="15">
        <f>SUM(O6:O33)</f>
        <v>120</v>
      </c>
      <c r="P34" s="15">
        <f>SUM(P6:P33)</f>
        <v>89</v>
      </c>
      <c r="Q34" s="15">
        <f>SUM(Q6:Q33)</f>
        <v>120</v>
      </c>
      <c r="R34" s="15">
        <f>SUM(R6:R33)</f>
        <v>89</v>
      </c>
      <c r="S34" s="15">
        <f>SUM(S6:S33)</f>
        <v>120</v>
      </c>
      <c r="T34" s="15">
        <f>SUM(T6:T33)</f>
        <v>71</v>
      </c>
      <c r="U34" s="18">
        <f>AVERAGE(D34/C34)</f>
        <v>0.726041666666667</v>
      </c>
    </row>
  </sheetData>
  <mergeCells count="19">
    <mergeCell ref="A1:B1"/>
    <mergeCell ref="A2:U2"/>
    <mergeCell ref="E3:F3"/>
    <mergeCell ref="G3:P3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A34:B34"/>
    <mergeCell ref="A3:A5"/>
    <mergeCell ref="B3:B5"/>
    <mergeCell ref="U3:U5"/>
    <mergeCell ref="C3:D4"/>
  </mergeCells>
  <pageMargins left="0.751388888888889" right="0.751388888888889" top="1" bottom="1" header="0.5" footer="0.5"/>
  <pageSetup paperSize="9" scale="86" fitToHeight="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workbookViewId="0">
      <selection activeCell="A2" sqref="A2:E2"/>
    </sheetView>
  </sheetViews>
  <sheetFormatPr defaultColWidth="8.89166666666667" defaultRowHeight="13.5" outlineLevelCol="4"/>
  <cols>
    <col min="1" max="1" width="18.5416666666667" style="1" customWidth="1"/>
    <col min="2" max="2" width="38.875" style="3" customWidth="1"/>
    <col min="3" max="3" width="9.60833333333333" style="3" customWidth="1"/>
    <col min="4" max="4" width="8.59166666666667" style="3" customWidth="1"/>
    <col min="5" max="5" width="10.875" style="3" customWidth="1"/>
    <col min="6" max="16384" width="8.89166666666667" style="1"/>
  </cols>
  <sheetData>
    <row r="1" s="1" customFormat="1" ht="14.25" spans="1:5">
      <c r="A1" s="4" t="s">
        <v>170</v>
      </c>
      <c r="B1" s="4"/>
      <c r="C1" s="4"/>
      <c r="D1" s="4"/>
      <c r="E1" s="5"/>
    </row>
    <row r="2" s="1" customFormat="1" ht="47" customHeight="1" spans="1:5">
      <c r="A2" s="6" t="s">
        <v>171</v>
      </c>
      <c r="B2" s="6"/>
      <c r="C2" s="6"/>
      <c r="D2" s="6"/>
      <c r="E2" s="6"/>
    </row>
    <row r="3" s="2" customFormat="1" ht="28" customHeight="1" spans="1:5">
      <c r="A3" s="7" t="s">
        <v>172</v>
      </c>
      <c r="B3" s="7" t="s">
        <v>173</v>
      </c>
      <c r="C3" s="7" t="s">
        <v>174</v>
      </c>
      <c r="D3" s="7" t="s">
        <v>175</v>
      </c>
      <c r="E3" s="7" t="s">
        <v>139</v>
      </c>
    </row>
    <row r="4" s="1" customFormat="1" ht="28" customHeight="1" spans="1:5">
      <c r="A4" s="8" t="s">
        <v>176</v>
      </c>
      <c r="B4" s="8" t="s">
        <v>177</v>
      </c>
      <c r="C4" s="8">
        <v>194</v>
      </c>
      <c r="D4" s="8">
        <v>184</v>
      </c>
      <c r="E4" s="9">
        <f t="shared" ref="E4:E24" si="0">AVERAGE(D4/C4)</f>
        <v>0.948453608247423</v>
      </c>
    </row>
    <row r="5" s="1" customFormat="1" ht="28" customHeight="1" spans="1:5">
      <c r="A5" s="8"/>
      <c r="B5" s="8" t="s">
        <v>178</v>
      </c>
      <c r="C5" s="8">
        <v>296</v>
      </c>
      <c r="D5" s="8">
        <v>254</v>
      </c>
      <c r="E5" s="9">
        <f>AVERAGE(D5/C5)</f>
        <v>0.858108108108108</v>
      </c>
    </row>
    <row r="6" s="1" customFormat="1" ht="28" customHeight="1" spans="1:5">
      <c r="A6" s="8"/>
      <c r="B6" s="8" t="s">
        <v>134</v>
      </c>
      <c r="C6" s="8">
        <f>SUM(C4:C5)</f>
        <v>490</v>
      </c>
      <c r="D6" s="8">
        <f>SUM(D4:D5)</f>
        <v>438</v>
      </c>
      <c r="E6" s="9">
        <f>AVERAGE(D6/C6)</f>
        <v>0.893877551020408</v>
      </c>
    </row>
    <row r="7" s="1" customFormat="1" ht="28" customHeight="1" spans="1:5">
      <c r="A7" s="8" t="s">
        <v>179</v>
      </c>
      <c r="B7" s="8" t="s">
        <v>180</v>
      </c>
      <c r="C7" s="8">
        <v>194</v>
      </c>
      <c r="D7" s="8">
        <v>180</v>
      </c>
      <c r="E7" s="9">
        <f>AVERAGE(D7/C7)</f>
        <v>0.927835051546392</v>
      </c>
    </row>
    <row r="8" s="1" customFormat="1" ht="28" customHeight="1" spans="1:5">
      <c r="A8" s="8"/>
      <c r="B8" s="8" t="s">
        <v>181</v>
      </c>
      <c r="C8" s="8">
        <v>296</v>
      </c>
      <c r="D8" s="8">
        <v>240</v>
      </c>
      <c r="E8" s="9">
        <f>AVERAGE(D8/C8)</f>
        <v>0.810810810810811</v>
      </c>
    </row>
    <row r="9" s="1" customFormat="1" ht="28" customHeight="1" spans="1:5">
      <c r="A9" s="8"/>
      <c r="B9" s="8" t="s">
        <v>134</v>
      </c>
      <c r="C9" s="8">
        <f>SUM(C7:C8)</f>
        <v>490</v>
      </c>
      <c r="D9" s="8">
        <f>SUM(D7:D8)</f>
        <v>420</v>
      </c>
      <c r="E9" s="9">
        <f>AVERAGE(D9/C9)</f>
        <v>0.857142857142857</v>
      </c>
    </row>
    <row r="10" s="1" customFormat="1" ht="28" customHeight="1" spans="1:5">
      <c r="A10" s="8" t="s">
        <v>182</v>
      </c>
      <c r="B10" s="8" t="s">
        <v>183</v>
      </c>
      <c r="C10" s="8">
        <v>194</v>
      </c>
      <c r="D10" s="8">
        <v>177</v>
      </c>
      <c r="E10" s="9">
        <f>AVERAGE(D10/C10)</f>
        <v>0.912371134020619</v>
      </c>
    </row>
    <row r="11" s="1" customFormat="1" ht="28" customHeight="1" spans="1:5">
      <c r="A11" s="8"/>
      <c r="B11" s="8" t="s">
        <v>184</v>
      </c>
      <c r="C11" s="8">
        <v>296</v>
      </c>
      <c r="D11" s="8">
        <v>254</v>
      </c>
      <c r="E11" s="9">
        <f>AVERAGE(D11/C11)</f>
        <v>0.858108108108108</v>
      </c>
    </row>
    <row r="12" s="1" customFormat="1" ht="28" customHeight="1" spans="1:5">
      <c r="A12" s="8"/>
      <c r="B12" s="8" t="s">
        <v>185</v>
      </c>
      <c r="C12" s="8">
        <v>194</v>
      </c>
      <c r="D12" s="8">
        <v>177</v>
      </c>
      <c r="E12" s="9">
        <f>AVERAGE(D12/C12)</f>
        <v>0.912371134020619</v>
      </c>
    </row>
    <row r="13" s="1" customFormat="1" ht="28" customHeight="1" spans="1:5">
      <c r="A13" s="8"/>
      <c r="B13" s="8" t="s">
        <v>186</v>
      </c>
      <c r="C13" s="8">
        <v>296</v>
      </c>
      <c r="D13" s="8">
        <v>242</v>
      </c>
      <c r="E13" s="9">
        <f>AVERAGE(D13/C13)</f>
        <v>0.817567567567568</v>
      </c>
    </row>
    <row r="14" s="1" customFormat="1" ht="28" customHeight="1" spans="1:5">
      <c r="A14" s="8"/>
      <c r="B14" s="8" t="s">
        <v>187</v>
      </c>
      <c r="C14" s="8">
        <v>194</v>
      </c>
      <c r="D14" s="8">
        <v>170</v>
      </c>
      <c r="E14" s="9">
        <f>AVERAGE(D14/C14)</f>
        <v>0.876288659793814</v>
      </c>
    </row>
    <row r="15" s="1" customFormat="1" ht="28" customHeight="1" spans="1:5">
      <c r="A15" s="8"/>
      <c r="B15" s="8" t="s">
        <v>188</v>
      </c>
      <c r="C15" s="8">
        <v>296</v>
      </c>
      <c r="D15" s="8">
        <v>227</v>
      </c>
      <c r="E15" s="9">
        <f>AVERAGE(D15/C15)</f>
        <v>0.766891891891892</v>
      </c>
    </row>
    <row r="16" s="1" customFormat="1" ht="28" customHeight="1" spans="1:5">
      <c r="A16" s="8"/>
      <c r="B16" s="8" t="s">
        <v>189</v>
      </c>
      <c r="C16" s="8">
        <v>194</v>
      </c>
      <c r="D16" s="8">
        <v>181</v>
      </c>
      <c r="E16" s="9">
        <f>AVERAGE(D16/C16)</f>
        <v>0.93298969072165</v>
      </c>
    </row>
    <row r="17" s="1" customFormat="1" ht="28" customHeight="1" spans="1:5">
      <c r="A17" s="8"/>
      <c r="B17" s="8" t="s">
        <v>190</v>
      </c>
      <c r="C17" s="8">
        <v>296</v>
      </c>
      <c r="D17" s="8">
        <v>257</v>
      </c>
      <c r="E17" s="9">
        <f>AVERAGE(D17/C17)</f>
        <v>0.868243243243243</v>
      </c>
    </row>
    <row r="18" s="1" customFormat="1" ht="28" customHeight="1" spans="1:5">
      <c r="A18" s="8"/>
      <c r="B18" s="8" t="s">
        <v>191</v>
      </c>
      <c r="C18" s="8">
        <v>194</v>
      </c>
      <c r="D18" s="8">
        <v>180</v>
      </c>
      <c r="E18" s="9">
        <f>AVERAGE(D18/C18)</f>
        <v>0.927835051546392</v>
      </c>
    </row>
    <row r="19" s="1" customFormat="1" ht="28" customHeight="1" spans="1:5">
      <c r="A19" s="8"/>
      <c r="B19" s="8" t="s">
        <v>192</v>
      </c>
      <c r="C19" s="8">
        <v>296</v>
      </c>
      <c r="D19" s="8">
        <v>236</v>
      </c>
      <c r="E19" s="9">
        <f>AVERAGE(D19/C19)</f>
        <v>0.797297297297297</v>
      </c>
    </row>
    <row r="20" s="1" customFormat="1" ht="28" customHeight="1" spans="1:5">
      <c r="A20" s="8"/>
      <c r="B20" s="8" t="s">
        <v>134</v>
      </c>
      <c r="C20" s="8">
        <f>SUM(C10:C19)</f>
        <v>2450</v>
      </c>
      <c r="D20" s="8">
        <f>SUM(D10:D19)</f>
        <v>2101</v>
      </c>
      <c r="E20" s="9">
        <f>AVERAGE(D20/C20)</f>
        <v>0.857551020408163</v>
      </c>
    </row>
    <row r="21" s="1" customFormat="1" ht="28" customHeight="1" spans="1:5">
      <c r="A21" s="8" t="s">
        <v>193</v>
      </c>
      <c r="B21" s="8" t="s">
        <v>194</v>
      </c>
      <c r="C21" s="8">
        <v>194</v>
      </c>
      <c r="D21" s="8">
        <v>164</v>
      </c>
      <c r="E21" s="9">
        <f>AVERAGE(D21/C21)</f>
        <v>0.845360824742268</v>
      </c>
    </row>
    <row r="22" s="1" customFormat="1" ht="28" customHeight="1" spans="1:5">
      <c r="A22" s="8"/>
      <c r="B22" s="8" t="s">
        <v>195</v>
      </c>
      <c r="C22" s="8">
        <v>296</v>
      </c>
      <c r="D22" s="8">
        <v>182</v>
      </c>
      <c r="E22" s="9">
        <f>AVERAGE(D22/C22)</f>
        <v>0.614864864864865</v>
      </c>
    </row>
    <row r="23" s="1" customFormat="1" ht="28" customHeight="1" spans="1:5">
      <c r="A23" s="8"/>
      <c r="B23" s="8" t="s">
        <v>134</v>
      </c>
      <c r="C23" s="8">
        <f>SUM(C21:C22)</f>
        <v>490</v>
      </c>
      <c r="D23" s="8">
        <f>SUM(D21:D22)</f>
        <v>346</v>
      </c>
      <c r="E23" s="9">
        <f>AVERAGE(D23/C23)</f>
        <v>0.706122448979592</v>
      </c>
    </row>
    <row r="24" s="1" customFormat="1" ht="28" customHeight="1" spans="1:5">
      <c r="A24" s="10"/>
      <c r="B24" s="8" t="s">
        <v>196</v>
      </c>
      <c r="C24" s="8">
        <f>SUM(C6,C9,C20,C23)</f>
        <v>3920</v>
      </c>
      <c r="D24" s="8">
        <f>SUM(D6,D9,D20,D23)</f>
        <v>3305</v>
      </c>
      <c r="E24" s="9">
        <f>AVERAGE(D24/C24)</f>
        <v>0.843112244897959</v>
      </c>
    </row>
  </sheetData>
  <mergeCells count="6">
    <mergeCell ref="A1:D1"/>
    <mergeCell ref="A2:E2"/>
    <mergeCell ref="A4:A6"/>
    <mergeCell ref="A7:A9"/>
    <mergeCell ref="A10:A20"/>
    <mergeCell ref="A21:A2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</vt:lpstr>
      <vt:lpstr>附件7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2020-05-09T16:51:48Z</dcterms:created>
  <dcterms:modified xsi:type="dcterms:W3CDTF">2020-05-09T16:52:15Z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